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370" windowHeight="0" tabRatio="679" firstSheet="3" activeTab="11"/>
  </bookViews>
  <sheets>
    <sheet name="Январь" sheetId="22" r:id="rId1"/>
    <sheet name="Февраль" sheetId="23" r:id="rId2"/>
    <sheet name="Март" sheetId="24" r:id="rId3"/>
    <sheet name="Апрель" sheetId="25" r:id="rId4"/>
    <sheet name="Май" sheetId="26" r:id="rId5"/>
    <sheet name="Июнь" sheetId="21" r:id="rId6"/>
    <sheet name="Июль" sheetId="19" r:id="rId7"/>
    <sheet name="Август" sheetId="27" r:id="rId8"/>
    <sheet name="Сентябрь" sheetId="28" r:id="rId9"/>
    <sheet name="Октябрь" sheetId="30" r:id="rId10"/>
    <sheet name="Ноябрь" sheetId="31" r:id="rId11"/>
    <sheet name="Декабрь" sheetId="32" r:id="rId12"/>
    <sheet name="2023 год" sheetId="29" r:id="rId1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32" l="1"/>
  <c r="R20" i="29" l="1"/>
  <c r="R21" i="29"/>
  <c r="R22" i="29"/>
  <c r="R19" i="29"/>
  <c r="R18" i="29"/>
  <c r="Q19" i="29"/>
  <c r="Q20" i="29"/>
  <c r="Q21" i="29"/>
  <c r="Q22" i="29"/>
  <c r="P19" i="29"/>
  <c r="P20" i="29"/>
  <c r="P21" i="29"/>
  <c r="P22" i="29"/>
  <c r="Q18" i="29"/>
  <c r="P18" i="29"/>
  <c r="G23" i="32"/>
  <c r="I11" i="32"/>
  <c r="R10" i="29" s="1"/>
  <c r="H11" i="32"/>
  <c r="R9" i="29" s="1"/>
  <c r="G11" i="32"/>
  <c r="R8" i="29" s="1"/>
  <c r="I23" i="31"/>
  <c r="H23" i="31"/>
  <c r="G23" i="31"/>
  <c r="I11" i="31"/>
  <c r="H11" i="31"/>
  <c r="Q9" i="29" s="1"/>
  <c r="G11" i="31"/>
  <c r="I23" i="30"/>
  <c r="H23" i="30"/>
  <c r="G23" i="30"/>
  <c r="I11" i="30"/>
  <c r="P10" i="29" s="1"/>
  <c r="H11" i="30"/>
  <c r="G11" i="30"/>
  <c r="P8" i="29" s="1"/>
  <c r="Q10" i="29" l="1"/>
  <c r="Q8" i="29"/>
  <c r="P9" i="29"/>
  <c r="H19" i="29"/>
  <c r="H20" i="29"/>
  <c r="H21" i="29"/>
  <c r="H22" i="29"/>
  <c r="H18" i="29"/>
  <c r="I19" i="29"/>
  <c r="I20" i="29"/>
  <c r="I21" i="29"/>
  <c r="I22" i="29"/>
  <c r="I18" i="29"/>
  <c r="J19" i="29"/>
  <c r="J20" i="29"/>
  <c r="J21" i="29"/>
  <c r="J22" i="29"/>
  <c r="J18" i="29"/>
  <c r="K19" i="29"/>
  <c r="K20" i="29"/>
  <c r="K21" i="29"/>
  <c r="K22" i="29"/>
  <c r="K18" i="29"/>
  <c r="L19" i="29"/>
  <c r="L20" i="29"/>
  <c r="L21" i="29"/>
  <c r="L22" i="29"/>
  <c r="L18" i="29"/>
  <c r="M19" i="29"/>
  <c r="M20" i="29"/>
  <c r="M21" i="29"/>
  <c r="M22" i="29"/>
  <c r="M18" i="29"/>
  <c r="O19" i="29" l="1"/>
  <c r="O20" i="29"/>
  <c r="O21" i="29"/>
  <c r="O22" i="29"/>
  <c r="N19" i="29"/>
  <c r="N20" i="29"/>
  <c r="N21" i="29"/>
  <c r="N22" i="29"/>
  <c r="O18" i="29"/>
  <c r="N18" i="29"/>
  <c r="G20" i="29"/>
  <c r="G21" i="29"/>
  <c r="G22" i="29"/>
  <c r="G19" i="29"/>
  <c r="G18" i="29"/>
  <c r="J23" i="29" l="1"/>
  <c r="K23" i="29"/>
  <c r="L23" i="29"/>
  <c r="M23" i="29"/>
  <c r="N23" i="29"/>
  <c r="O23" i="29"/>
  <c r="P23" i="29"/>
  <c r="Q23" i="29"/>
  <c r="R23" i="29"/>
  <c r="P11" i="29"/>
  <c r="Q11" i="29"/>
  <c r="R11" i="29"/>
  <c r="I23" i="29"/>
  <c r="H23" i="29"/>
  <c r="G23" i="29"/>
  <c r="G24" i="29" l="1"/>
  <c r="I23" i="28"/>
  <c r="H23" i="28"/>
  <c r="G23" i="28"/>
  <c r="I11" i="28"/>
  <c r="O10" i="29" s="1"/>
  <c r="H11" i="28"/>
  <c r="O9" i="29" s="1"/>
  <c r="G11" i="28"/>
  <c r="O8" i="29" s="1"/>
  <c r="K20" i="22"/>
  <c r="L19" i="23" s="1"/>
  <c r="L19" i="24" s="1"/>
  <c r="L19" i="25" s="1"/>
  <c r="L19" i="26" s="1"/>
  <c r="L19" i="21" s="1"/>
  <c r="L19" i="19" s="1"/>
  <c r="K19" i="27" s="1"/>
  <c r="K19" i="28" s="1"/>
  <c r="K19" i="30" s="1"/>
  <c r="K19" i="31" s="1"/>
  <c r="K19" i="32" s="1"/>
  <c r="K21" i="22"/>
  <c r="L20" i="23" s="1"/>
  <c r="L20" i="24" s="1"/>
  <c r="L20" i="25" s="1"/>
  <c r="L20" i="26" s="1"/>
  <c r="L20" i="21" s="1"/>
  <c r="L20" i="19" s="1"/>
  <c r="K20" i="27" s="1"/>
  <c r="K20" i="28" s="1"/>
  <c r="K20" i="30" s="1"/>
  <c r="K22" i="22"/>
  <c r="L21" i="23" s="1"/>
  <c r="L21" i="24" s="1"/>
  <c r="L21" i="25" s="1"/>
  <c r="L21" i="26" s="1"/>
  <c r="L21" i="21" s="1"/>
  <c r="L21" i="19" s="1"/>
  <c r="K21" i="27" s="1"/>
  <c r="K21" i="28" s="1"/>
  <c r="K21" i="30" s="1"/>
  <c r="K21" i="31" s="1"/>
  <c r="K21" i="32" s="1"/>
  <c r="K23" i="22"/>
  <c r="L22" i="23" s="1"/>
  <c r="L22" i="24" s="1"/>
  <c r="L22" i="25" s="1"/>
  <c r="L22" i="26" s="1"/>
  <c r="L22" i="21" s="1"/>
  <c r="L22" i="19" s="1"/>
  <c r="K22" i="27" s="1"/>
  <c r="K22" i="28" s="1"/>
  <c r="K22" i="30" s="1"/>
  <c r="K22" i="31" s="1"/>
  <c r="K22" i="32" s="1"/>
  <c r="K19" i="22"/>
  <c r="L18" i="23" s="1"/>
  <c r="L18" i="24" s="1"/>
  <c r="I23" i="27"/>
  <c r="H23" i="27"/>
  <c r="G23" i="27"/>
  <c r="I11" i="27"/>
  <c r="N10" i="29" s="1"/>
  <c r="H11" i="27"/>
  <c r="N9" i="29" s="1"/>
  <c r="G11" i="27"/>
  <c r="N8" i="29" s="1"/>
  <c r="J23" i="26"/>
  <c r="I23" i="26"/>
  <c r="G23" i="26"/>
  <c r="J11" i="26"/>
  <c r="K10" i="29" s="1"/>
  <c r="I11" i="26"/>
  <c r="K9" i="29" s="1"/>
  <c r="G11" i="26"/>
  <c r="K8" i="29" s="1"/>
  <c r="J23" i="25"/>
  <c r="I23" i="25"/>
  <c r="G23" i="25"/>
  <c r="J11" i="25"/>
  <c r="J10" i="29" s="1"/>
  <c r="I11" i="25"/>
  <c r="J9" i="29" s="1"/>
  <c r="G11" i="25"/>
  <c r="J23" i="24"/>
  <c r="I23" i="24"/>
  <c r="G23" i="24"/>
  <c r="J11" i="24"/>
  <c r="I10" i="29" s="1"/>
  <c r="I11" i="24"/>
  <c r="I9" i="29" s="1"/>
  <c r="G11" i="24"/>
  <c r="J23" i="23"/>
  <c r="I23" i="23"/>
  <c r="G23" i="23"/>
  <c r="J11" i="23"/>
  <c r="H10" i="29" s="1"/>
  <c r="I11" i="23"/>
  <c r="G11" i="23"/>
  <c r="H8" i="29" s="1"/>
  <c r="I24" i="22"/>
  <c r="I25" i="22" s="1"/>
  <c r="H24" i="22"/>
  <c r="H25" i="22" s="1"/>
  <c r="G24" i="22"/>
  <c r="G25" i="22" s="1"/>
  <c r="I12" i="22"/>
  <c r="H12" i="22"/>
  <c r="G12" i="22"/>
  <c r="G13" i="22" s="1"/>
  <c r="K10" i="22"/>
  <c r="L10" i="23" s="1"/>
  <c r="L10" i="24" s="1"/>
  <c r="L10" i="25" s="1"/>
  <c r="L10" i="26" s="1"/>
  <c r="L10" i="21" s="1"/>
  <c r="L10" i="19" s="1"/>
  <c r="K10" i="27" s="1"/>
  <c r="K10" i="28" s="1"/>
  <c r="K10" i="30" s="1"/>
  <c r="K10" i="31" s="1"/>
  <c r="K10" i="32" s="1"/>
  <c r="K9" i="22"/>
  <c r="L9" i="23" s="1"/>
  <c r="L9" i="24" s="1"/>
  <c r="L9" i="25" s="1"/>
  <c r="L9" i="26" s="1"/>
  <c r="L9" i="21" s="1"/>
  <c r="L9" i="19" s="1"/>
  <c r="K9" i="27" s="1"/>
  <c r="K9" i="28" s="1"/>
  <c r="K9" i="30" s="1"/>
  <c r="K9" i="31" s="1"/>
  <c r="K9" i="32" s="1"/>
  <c r="K8" i="22"/>
  <c r="L8" i="23" s="1"/>
  <c r="L8" i="24" s="1"/>
  <c r="L8" i="25" s="1"/>
  <c r="L8" i="26" s="1"/>
  <c r="L8" i="21" s="1"/>
  <c r="L8" i="19" s="1"/>
  <c r="K8" i="27" s="1"/>
  <c r="J23" i="21"/>
  <c r="I23" i="21"/>
  <c r="G23" i="21"/>
  <c r="J11" i="21"/>
  <c r="L10" i="29" s="1"/>
  <c r="I11" i="21"/>
  <c r="L9" i="29" s="1"/>
  <c r="G11" i="21"/>
  <c r="L8" i="29" s="1"/>
  <c r="G23" i="19"/>
  <c r="I23" i="19"/>
  <c r="J23" i="19"/>
  <c r="J11" i="19"/>
  <c r="M10" i="29" s="1"/>
  <c r="I11" i="19"/>
  <c r="M9" i="29" s="1"/>
  <c r="G11" i="19"/>
  <c r="M8" i="29" s="1"/>
  <c r="I24" i="23" l="1"/>
  <c r="I24" i="24" s="1"/>
  <c r="I24" i="25" s="1"/>
  <c r="I24" i="26" s="1"/>
  <c r="I24" i="21" s="1"/>
  <c r="I24" i="19" s="1"/>
  <c r="H24" i="27" s="1"/>
  <c r="H24" i="28" s="1"/>
  <c r="H24" i="30" s="1"/>
  <c r="H24" i="31" s="1"/>
  <c r="G10" i="29"/>
  <c r="I13" i="22"/>
  <c r="J12" i="23" s="1"/>
  <c r="J12" i="24" s="1"/>
  <c r="J12" i="25" s="1"/>
  <c r="J12" i="26" s="1"/>
  <c r="J12" i="21" s="1"/>
  <c r="J12" i="19" s="1"/>
  <c r="I12" i="27" s="1"/>
  <c r="I12" i="28" s="1"/>
  <c r="I12" i="30" s="1"/>
  <c r="I12" i="31" s="1"/>
  <c r="I12" i="32" s="1"/>
  <c r="G9" i="29"/>
  <c r="H13" i="22"/>
  <c r="I12" i="23" s="1"/>
  <c r="I12" i="24" s="1"/>
  <c r="I12" i="25" s="1"/>
  <c r="I12" i="26" s="1"/>
  <c r="I12" i="21" s="1"/>
  <c r="I12" i="19" s="1"/>
  <c r="H12" i="27" s="1"/>
  <c r="H12" i="28" s="1"/>
  <c r="H12" i="30" s="1"/>
  <c r="H12" i="31" s="1"/>
  <c r="H12" i="32" s="1"/>
  <c r="H23" i="32" s="1"/>
  <c r="N11" i="29"/>
  <c r="M11" i="29"/>
  <c r="L11" i="29"/>
  <c r="K11" i="29"/>
  <c r="J8" i="29"/>
  <c r="J11" i="29" s="1"/>
  <c r="I8" i="29"/>
  <c r="I11" i="29" s="1"/>
  <c r="H9" i="29"/>
  <c r="K20" i="31"/>
  <c r="K20" i="32" s="1"/>
  <c r="G8" i="29"/>
  <c r="J24" i="23"/>
  <c r="J24" i="24" s="1"/>
  <c r="J24" i="25" s="1"/>
  <c r="J24" i="26" s="1"/>
  <c r="J24" i="21" s="1"/>
  <c r="J24" i="19" s="1"/>
  <c r="I24" i="27" s="1"/>
  <c r="I24" i="28" s="1"/>
  <c r="I24" i="30" s="1"/>
  <c r="I24" i="31" s="1"/>
  <c r="I24" i="32" s="1"/>
  <c r="O11" i="29"/>
  <c r="G12" i="23"/>
  <c r="G12" i="24" s="1"/>
  <c r="G12" i="25" s="1"/>
  <c r="G12" i="26" s="1"/>
  <c r="G12" i="21" s="1"/>
  <c r="G12" i="19" s="1"/>
  <c r="G12" i="27" s="1"/>
  <c r="G12" i="28" s="1"/>
  <c r="G12" i="30" s="1"/>
  <c r="G12" i="31" s="1"/>
  <c r="G12" i="32" s="1"/>
  <c r="H11" i="29"/>
  <c r="K8" i="28"/>
  <c r="K12" i="27"/>
  <c r="G24" i="23"/>
  <c r="G24" i="24" s="1"/>
  <c r="G24" i="25" s="1"/>
  <c r="G24" i="26" s="1"/>
  <c r="G24" i="21" s="1"/>
  <c r="G24" i="19" s="1"/>
  <c r="G24" i="27" s="1"/>
  <c r="G24" i="28" s="1"/>
  <c r="G24" i="30" s="1"/>
  <c r="G24" i="31" s="1"/>
  <c r="G24" i="32" s="1"/>
  <c r="L12" i="19"/>
  <c r="K25" i="22"/>
  <c r="L24" i="24"/>
  <c r="L18" i="25"/>
  <c r="L18" i="26" s="1"/>
  <c r="L18" i="21" s="1"/>
  <c r="L18" i="19" s="1"/>
  <c r="K18" i="27" s="1"/>
  <c r="L12" i="24"/>
  <c r="L12" i="23"/>
  <c r="K13" i="22"/>
  <c r="L12" i="25"/>
  <c r="L12" i="26"/>
  <c r="L12" i="21"/>
  <c r="L24" i="23"/>
  <c r="H24" i="32" l="1"/>
  <c r="G11" i="29"/>
  <c r="G12" i="29" s="1"/>
  <c r="K12" i="28"/>
  <c r="K8" i="30"/>
  <c r="K24" i="27"/>
  <c r="K18" i="28"/>
  <c r="L24" i="26"/>
  <c r="L24" i="25"/>
  <c r="L24" i="21"/>
  <c r="L24" i="19"/>
  <c r="K24" i="28" l="1"/>
  <c r="K18" i="30"/>
  <c r="K8" i="31"/>
  <c r="K12" i="30"/>
  <c r="K8" i="32" l="1"/>
  <c r="K12" i="32" s="1"/>
  <c r="K12" i="31"/>
  <c r="K18" i="31"/>
  <c r="K24" i="30"/>
  <c r="K18" i="32" l="1"/>
  <c r="K24" i="32" s="1"/>
  <c r="K24" i="31"/>
</calcChain>
</file>

<file path=xl/sharedStrings.xml><?xml version="1.0" encoding="utf-8"?>
<sst xmlns="http://schemas.openxmlformats.org/spreadsheetml/2006/main" count="468" uniqueCount="87">
  <si>
    <t>Благотворительный фонд "Алабуга"</t>
  </si>
  <si>
    <t>№</t>
  </si>
  <si>
    <t>Способ оплаты</t>
  </si>
  <si>
    <t>На рассчетный счёт</t>
  </si>
  <si>
    <t>На банковскую карту</t>
  </si>
  <si>
    <t>Наличные</t>
  </si>
  <si>
    <t>Итого</t>
  </si>
  <si>
    <t>Приход</t>
  </si>
  <si>
    <t>Расход</t>
  </si>
  <si>
    <t>Наименование проекта</t>
  </si>
  <si>
    <t>Поддержка ЧОУ "Ихсан"</t>
  </si>
  <si>
    <t>Расходы для офиса (Аренда офиса, з/п, электроэнергия, канцелярия и т.д.)</t>
  </si>
  <si>
    <t>Оказание помощи людям попавшим в трудную жизненную ситуацию</t>
  </si>
  <si>
    <t>Всего за весь период</t>
  </si>
  <si>
    <t>Примечание</t>
  </si>
  <si>
    <t>Сумма</t>
  </si>
  <si>
    <t>Закят</t>
  </si>
  <si>
    <t>Садака</t>
  </si>
  <si>
    <t>Прочие</t>
  </si>
  <si>
    <t>Прочие расходы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</si>
  <si>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</si>
  <si>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</si>
  <si>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</si>
  <si>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</si>
  <si>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</si>
  <si>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</si>
  <si>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</si>
  <si>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</si>
  <si>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</si>
  <si>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</si>
  <si>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</si>
  <si>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</si>
  <si>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Раздача продуктовых наборов и кормление нуждающихся и бездомных граждан</t>
  </si>
  <si>
    <t>Остаток от 2021г.</t>
  </si>
  <si>
    <t xml:space="preserve">Прочие расходы </t>
  </si>
  <si>
    <t>Всего за 2022г</t>
  </si>
  <si>
    <t>Всего за 2022 г</t>
  </si>
  <si>
    <r>
      <t xml:space="preserve">                                              Отчёт за январь 2023г. </t>
    </r>
    <r>
      <rPr>
        <sz val="16"/>
        <color theme="9" tint="0.39997558519241921"/>
        <rFont val="Calibri"/>
        <family val="2"/>
        <charset val="204"/>
        <scheme val="minor"/>
      </rPr>
      <t xml:space="preserve">(справочно </t>
    </r>
    <r>
      <rPr>
        <sz val="12"/>
        <color theme="9" tint="0.39997558519241921"/>
        <rFont val="Calibri"/>
        <family val="2"/>
        <charset val="204"/>
        <scheme val="minor"/>
      </rPr>
      <t>Переходящий остаток с 2022 года 301 549 руб.)</t>
    </r>
  </si>
  <si>
    <t>Отчёт за февраль 2023г.</t>
  </si>
  <si>
    <t>Отчёт за март 2023г.</t>
  </si>
  <si>
    <t>Отчёт за апрель 2023г.</t>
  </si>
  <si>
    <t>Отчёт за Май 2023г.</t>
  </si>
  <si>
    <t>Отчёт за июнь 2023г.</t>
  </si>
  <si>
    <t>Отчёт за июль 2023г.</t>
  </si>
  <si>
    <t>Отчёт за август 2023г.</t>
  </si>
  <si>
    <t>Отчёт за сентябрь 2023г.</t>
  </si>
  <si>
    <t>Отчёт за октябрь 2023г.</t>
  </si>
  <si>
    <t>Отчёт за ноябрь 2023г.</t>
  </si>
  <si>
    <t>Отчёт за декабрь 2023г.</t>
  </si>
  <si>
    <t>Обобщённый отчёт за 2023г.</t>
  </si>
  <si>
    <t>землетрясение 128.000р</t>
  </si>
  <si>
    <t>землетрясение в Турции и Сирии 469тр</t>
  </si>
  <si>
    <t>Покупка Павильонов 1.334.000руб.</t>
  </si>
  <si>
    <t>сво-547.000р землетр.144.000р павильон 100тр. Гран на покупку павильона 1.334.000р</t>
  </si>
  <si>
    <t>Гуманитарная помощь на СВО 358.810,7 руб.</t>
  </si>
  <si>
    <t>19150 фидия,  120000 доход</t>
  </si>
  <si>
    <t>командировочные расх Куран Хафиза</t>
  </si>
  <si>
    <t>Расходы по изготовлению павильонов 639тр</t>
  </si>
  <si>
    <t>СВО 800тр</t>
  </si>
  <si>
    <t>сво-383.727р Умелые ручки 30 тр</t>
  </si>
  <si>
    <t>СВО-1.800.000, Мечта Алмаза 199.610р</t>
  </si>
  <si>
    <t>сво-1.033.216р Мечта Алмаза-167.300р,Умелые руки-103.834р Мечеть Гари-41.000р</t>
  </si>
  <si>
    <t>10.000 умелые руки</t>
  </si>
  <si>
    <t>ост. сво 1.306.057р</t>
  </si>
  <si>
    <t>ост. сво 543.273р</t>
  </si>
  <si>
    <t>сво 500тр, Алмаз 35650р</t>
  </si>
  <si>
    <t>ост СВО 677 596р</t>
  </si>
  <si>
    <t>умелые руки 122 200,сво-1 128 461р,Алмаз-66 898р</t>
  </si>
  <si>
    <t>остаток. сво 1.306.057р</t>
  </si>
  <si>
    <t>сво 1020тр</t>
  </si>
  <si>
    <t>сво 1.526.402 меч Шатлык 1.850р Ум. РУЧКИ 96.400р ком банка 3864р</t>
  </si>
  <si>
    <t>ост СВО-167330р-100.000 услуги фонда 35.000 ост от слепых</t>
  </si>
  <si>
    <t>на сво 620тр</t>
  </si>
  <si>
    <t>сво 574154р, мечеть Гари 9699р. УР 140358 КБ 400</t>
  </si>
  <si>
    <t>СВО 43.176р</t>
  </si>
  <si>
    <t>1020тр СВО</t>
  </si>
  <si>
    <t>сво-644900; Умелые руки-636611р КБ-1990р</t>
  </si>
  <si>
    <t>Помощь больным детям 186 547р</t>
  </si>
  <si>
    <t>30тр продукты для студентов</t>
  </si>
  <si>
    <t>Помощь палестине122050р, помощь больным детям187920р,</t>
  </si>
  <si>
    <t>Умелые руки 4166р, СВО 700000,мечеть 4 500р, КБ 1765р</t>
  </si>
  <si>
    <t>Палестине</t>
  </si>
  <si>
    <t>сво-250тр,Умелые руки-535,9тр.комиссия банка796р</t>
  </si>
  <si>
    <t>500 тр Умелые ручки оборудование инструменты</t>
  </si>
  <si>
    <t>СВО 6,1млн р.Палестина 5тр</t>
  </si>
  <si>
    <t>палестина 30тр инвал 20799р</t>
  </si>
  <si>
    <t>СВО 4056855р ком. Банка 2587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</si>
</sst>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0\ &quot;₽&quot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0"/>
      <color theme="9" tint="-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9" tint="0.39997558519241921"/>
      <name val="Calibri"/>
      <family val="2"/>
      <charset val="204"/>
      <scheme val="minor"/>
    </font>
    <font>
      <sz val="12"/>
      <color theme="9" tint="0.3999755851924192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/>
    <xf numFmtId="0" fontId="0" fillId="0" borderId="25" xfId="0" applyBorder="1" applyAlignment="1"/>
    <xf numFmtId="0" fontId="0" fillId="0" borderId="2" xfId="0" applyBorder="1" applyAlignment="1"/>
    <xf numFmtId="0" fontId="0" fillId="0" borderId="6" xfId="0" applyBorder="1" applyAlignment="1"/>
    <xf numFmtId="0" fontId="0" fillId="0" borderId="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/>
    <xf numFmtId="165" fontId="0" fillId="0" borderId="14" xfId="0" applyNumberFormat="1" applyBorder="1" applyAlignment="1"/>
    <xf numFmtId="165" fontId="1" fillId="0" borderId="2" xfId="0" applyNumberFormat="1" applyFont="1" applyBorder="1" applyAlignment="1">
      <alignment vertical="center"/>
    </xf>
    <xf numFmtId="165" fontId="1" fillId="0" borderId="2" xfId="0" applyNumberFormat="1" applyFont="1" applyBorder="1" applyAlignment="1"/>
    <xf numFmtId="165" fontId="1" fillId="0" borderId="1" xfId="0" applyNumberFormat="1" applyFont="1" applyBorder="1" applyAlignment="1"/>
    <xf numFmtId="165" fontId="1" fillId="0" borderId="2" xfId="0" applyNumberFormat="1" applyFont="1" applyBorder="1"/>
    <xf numFmtId="164" fontId="0" fillId="0" borderId="2" xfId="0" applyNumberForma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/>
    </xf>
    <xf numFmtId="164" fontId="1" fillId="0" borderId="19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/>
    </xf>
    <xf numFmtId="0" fontId="0" fillId="0" borderId="1" xfId="0" applyBorder="1"/>
    <xf numFmtId="164" fontId="0" fillId="0" borderId="14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top"/>
    </xf>
    <xf numFmtId="164" fontId="0" fillId="0" borderId="1" xfId="0" applyNumberForma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37" xfId="0" applyFont="1" applyBorder="1" applyAlignment="1">
      <alignment horizontal="center" vertical="center"/>
    </xf>
    <xf numFmtId="2" fontId="0" fillId="0" borderId="1" xfId="0" applyNumberFormat="1" applyBorder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165" fontId="1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1" fillId="0" borderId="26" xfId="0" applyNumberFormat="1" applyFont="1" applyBorder="1" applyAlignment="1">
      <alignment horizontal="left" vertical="center"/>
    </xf>
    <xf numFmtId="165" fontId="1" fillId="0" borderId="27" xfId="0" applyNumberFormat="1" applyFont="1" applyBorder="1" applyAlignment="1">
      <alignment horizontal="left" vertical="center"/>
    </xf>
    <xf numFmtId="165" fontId="1" fillId="0" borderId="28" xfId="0" applyNumberFormat="1" applyFont="1" applyBorder="1" applyAlignment="1">
      <alignment horizontal="left" vertical="center"/>
    </xf>
    <xf numFmtId="0" fontId="0" fillId="0" borderId="31" xfId="0" applyFill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4" workbookViewId="0">
      <selection activeCell="A3" sqref="A3:K4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1.5703125" customWidth="1"/>
    <col min="8" max="8" width="12.42578125" customWidth="1"/>
    <col min="9" max="9" width="10.5703125" bestFit="1" customWidth="1"/>
    <col min="10" max="10" width="37.7109375" customWidth="1"/>
    <col min="11" max="11" width="21.140625" customWidth="1"/>
  </cols>
  <sheetData>
    <row r="1" spans="1:12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2" ht="15.75" thickBot="1" x14ac:dyDescent="0.3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2" x14ac:dyDescent="0.25">
      <c r="A3" s="152" t="s">
        <v>37</v>
      </c>
      <c r="B3" s="153"/>
      <c r="C3" s="153"/>
      <c r="D3" s="153"/>
      <c r="E3" s="153"/>
      <c r="F3" s="153"/>
      <c r="G3" s="153"/>
      <c r="H3" s="153"/>
      <c r="I3" s="153"/>
      <c r="J3" s="153"/>
      <c r="K3" s="154"/>
    </row>
    <row r="4" spans="1:12" ht="15.75" thickBot="1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7"/>
    </row>
    <row r="5" spans="1:12" ht="19.5" thickBot="1" x14ac:dyDescent="0.3">
      <c r="A5" s="133" t="s">
        <v>7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</row>
    <row r="6" spans="1:12" ht="15.75" thickBot="1" x14ac:dyDescent="0.3">
      <c r="A6" s="158" t="s">
        <v>1</v>
      </c>
      <c r="B6" s="138" t="s">
        <v>2</v>
      </c>
      <c r="C6" s="138"/>
      <c r="D6" s="138"/>
      <c r="E6" s="138"/>
      <c r="F6" s="138"/>
      <c r="G6" s="142" t="s">
        <v>15</v>
      </c>
      <c r="H6" s="143"/>
      <c r="I6" s="143"/>
      <c r="J6" s="136" t="s">
        <v>14</v>
      </c>
      <c r="K6" s="145" t="s">
        <v>13</v>
      </c>
    </row>
    <row r="7" spans="1:12" ht="15.75" thickBot="1" x14ac:dyDescent="0.3">
      <c r="A7" s="159"/>
      <c r="B7" s="140"/>
      <c r="C7" s="140"/>
      <c r="D7" s="140"/>
      <c r="E7" s="140"/>
      <c r="F7" s="140"/>
      <c r="G7" s="17" t="s">
        <v>16</v>
      </c>
      <c r="H7" s="13" t="s">
        <v>17</v>
      </c>
      <c r="I7" s="12" t="s">
        <v>18</v>
      </c>
      <c r="J7" s="137"/>
      <c r="K7" s="146"/>
    </row>
    <row r="8" spans="1:12" x14ac:dyDescent="0.25">
      <c r="A8" s="84">
        <v>1</v>
      </c>
      <c r="B8" s="148" t="s">
        <v>3</v>
      </c>
      <c r="C8" s="148"/>
      <c r="D8" s="148"/>
      <c r="E8" s="148"/>
      <c r="F8" s="148"/>
      <c r="G8" s="92"/>
      <c r="H8" s="92">
        <v>302542</v>
      </c>
      <c r="I8" s="92"/>
      <c r="J8" s="97"/>
      <c r="K8" s="98">
        <f>SUM(G8:I8)</f>
        <v>302542</v>
      </c>
    </row>
    <row r="9" spans="1:12" x14ac:dyDescent="0.25">
      <c r="A9" s="85">
        <v>2</v>
      </c>
      <c r="B9" s="149" t="s">
        <v>4</v>
      </c>
      <c r="C9" s="149"/>
      <c r="D9" s="149"/>
      <c r="E9" s="149"/>
      <c r="F9" s="149"/>
      <c r="G9" s="87"/>
      <c r="H9" s="112">
        <v>19933</v>
      </c>
      <c r="I9" s="87">
        <v>60000</v>
      </c>
      <c r="J9" s="100"/>
      <c r="K9" s="101">
        <f>SUM(G9:I9)</f>
        <v>79933</v>
      </c>
      <c r="L9" s="95"/>
    </row>
    <row r="10" spans="1:12" x14ac:dyDescent="0.25">
      <c r="A10" s="86">
        <v>3</v>
      </c>
      <c r="B10" s="147" t="s">
        <v>5</v>
      </c>
      <c r="C10" s="147"/>
      <c r="D10" s="147"/>
      <c r="E10" s="147"/>
      <c r="F10" s="147"/>
      <c r="G10" s="87"/>
      <c r="H10" s="87">
        <v>5000</v>
      </c>
      <c r="I10" s="87"/>
      <c r="J10" s="102"/>
      <c r="K10" s="101">
        <f>SUM(G10:I10)</f>
        <v>5000</v>
      </c>
    </row>
    <row r="11" spans="1:12" ht="15.75" thickBot="1" x14ac:dyDescent="0.3">
      <c r="A11" s="96"/>
      <c r="B11" s="147" t="s">
        <v>33</v>
      </c>
      <c r="C11" s="147"/>
      <c r="D11" s="147"/>
      <c r="E11" s="147"/>
      <c r="F11" s="147"/>
      <c r="G11" s="90"/>
      <c r="H11" s="90"/>
      <c r="I11" s="90"/>
      <c r="J11" s="103"/>
      <c r="K11" s="104"/>
    </row>
    <row r="12" spans="1:12" ht="15.75" thickBot="1" x14ac:dyDescent="0.3">
      <c r="A12" s="125" t="s">
        <v>6</v>
      </c>
      <c r="B12" s="131"/>
      <c r="C12" s="131"/>
      <c r="D12" s="131"/>
      <c r="E12" s="131"/>
      <c r="F12" s="132"/>
      <c r="G12" s="88">
        <f>SUM(G8:G10)</f>
        <v>0</v>
      </c>
      <c r="H12" s="32">
        <f>SUM(H8:H10)</f>
        <v>327475</v>
      </c>
      <c r="I12" s="33">
        <f>SUM(I8:I10)</f>
        <v>60000</v>
      </c>
      <c r="J12" s="103"/>
      <c r="K12" s="104"/>
    </row>
    <row r="13" spans="1:12" x14ac:dyDescent="0.25">
      <c r="A13" s="128" t="s">
        <v>13</v>
      </c>
      <c r="B13" s="128"/>
      <c r="C13" s="128"/>
      <c r="D13" s="128"/>
      <c r="E13" s="128"/>
      <c r="F13" s="128"/>
      <c r="G13" s="93">
        <f>G12</f>
        <v>0</v>
      </c>
      <c r="H13" s="93">
        <f>H12</f>
        <v>327475</v>
      </c>
      <c r="I13" s="93">
        <f>I12</f>
        <v>60000</v>
      </c>
      <c r="J13" s="100"/>
      <c r="K13" s="105">
        <f>SUM(K8:K10)</f>
        <v>387475</v>
      </c>
    </row>
    <row r="14" spans="1:12" x14ac:dyDescent="0.25">
      <c r="A14" s="9"/>
      <c r="B14" s="9"/>
      <c r="C14" s="9"/>
      <c r="D14" s="9"/>
      <c r="E14" s="9"/>
      <c r="F14" s="9"/>
      <c r="G14" s="5"/>
      <c r="H14" s="5"/>
      <c r="I14" s="5"/>
      <c r="J14" s="10"/>
      <c r="K14" s="10"/>
    </row>
    <row r="15" spans="1:12" ht="15.75" thickBot="1" x14ac:dyDescent="0.3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2" ht="19.5" thickBot="1" x14ac:dyDescent="0.3">
      <c r="A16" s="133" t="s">
        <v>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5"/>
    </row>
    <row r="17" spans="1:11" ht="15.75" thickBot="1" x14ac:dyDescent="0.3">
      <c r="A17" s="136" t="s">
        <v>1</v>
      </c>
      <c r="B17" s="136" t="s">
        <v>9</v>
      </c>
      <c r="C17" s="138"/>
      <c r="D17" s="138"/>
      <c r="E17" s="138"/>
      <c r="F17" s="139"/>
      <c r="G17" s="142" t="s">
        <v>15</v>
      </c>
      <c r="H17" s="143"/>
      <c r="I17" s="144"/>
      <c r="J17" s="145" t="s">
        <v>14</v>
      </c>
      <c r="K17" s="145" t="s">
        <v>13</v>
      </c>
    </row>
    <row r="18" spans="1:11" ht="15.75" thickBot="1" x14ac:dyDescent="0.3">
      <c r="A18" s="137"/>
      <c r="B18" s="137"/>
      <c r="C18" s="140"/>
      <c r="D18" s="140"/>
      <c r="E18" s="140"/>
      <c r="F18" s="141"/>
      <c r="G18" s="91" t="s">
        <v>16</v>
      </c>
      <c r="H18" s="83" t="s">
        <v>17</v>
      </c>
      <c r="I18" s="82" t="s">
        <v>18</v>
      </c>
      <c r="J18" s="146"/>
      <c r="K18" s="146"/>
    </row>
    <row r="19" spans="1:11" ht="42.75" customHeight="1" x14ac:dyDescent="0.25">
      <c r="A19" s="84">
        <v>1</v>
      </c>
      <c r="B19" s="123" t="s">
        <v>32</v>
      </c>
      <c r="C19" s="123"/>
      <c r="D19" s="123"/>
      <c r="E19" s="123"/>
      <c r="F19" s="123"/>
      <c r="G19" s="92"/>
      <c r="H19" s="94">
        <v>4370</v>
      </c>
      <c r="I19" s="92"/>
      <c r="J19" s="84"/>
      <c r="K19" s="93">
        <f>SUM(G19:I19)</f>
        <v>4370</v>
      </c>
    </row>
    <row r="20" spans="1:11" ht="20.25" customHeight="1" x14ac:dyDescent="0.25">
      <c r="A20" s="85">
        <v>2</v>
      </c>
      <c r="B20" s="124" t="s">
        <v>10</v>
      </c>
      <c r="C20" s="124"/>
      <c r="D20" s="124"/>
      <c r="E20" s="124"/>
      <c r="F20" s="124"/>
      <c r="G20" s="112">
        <v>2000</v>
      </c>
      <c r="H20" s="87"/>
      <c r="I20" s="87"/>
      <c r="J20" s="85"/>
      <c r="K20" s="93">
        <f>SUM(H20:I20)</f>
        <v>0</v>
      </c>
    </row>
    <row r="21" spans="1:11" ht="44.25" customHeight="1" x14ac:dyDescent="0.25">
      <c r="A21" s="84">
        <v>3</v>
      </c>
      <c r="B21" s="129" t="s">
        <v>11</v>
      </c>
      <c r="C21" s="129"/>
      <c r="D21" s="129"/>
      <c r="E21" s="129"/>
      <c r="F21" s="129"/>
      <c r="G21" s="87">
        <v>16950</v>
      </c>
      <c r="H21" s="87"/>
      <c r="I21" s="87"/>
      <c r="J21" s="85"/>
      <c r="K21" s="93">
        <f t="shared" ref="K21:K23" si="0">SUM(G21:I21)</f>
        <v>16950</v>
      </c>
    </row>
    <row r="22" spans="1:11" ht="44.25" customHeight="1" x14ac:dyDescent="0.25">
      <c r="A22" s="85">
        <v>4</v>
      </c>
      <c r="B22" s="130" t="s">
        <v>12</v>
      </c>
      <c r="C22" s="130"/>
      <c r="D22" s="130"/>
      <c r="E22" s="130"/>
      <c r="F22" s="130"/>
      <c r="G22" s="90">
        <v>500000</v>
      </c>
      <c r="H22" s="90"/>
      <c r="I22" s="90"/>
      <c r="J22" s="106"/>
      <c r="K22" s="93">
        <f t="shared" si="0"/>
        <v>500000</v>
      </c>
    </row>
    <row r="23" spans="1:11" ht="27.75" customHeight="1" thickBot="1" x14ac:dyDescent="0.3">
      <c r="A23" s="84">
        <v>5</v>
      </c>
      <c r="B23" s="130" t="s">
        <v>19</v>
      </c>
      <c r="C23" s="130"/>
      <c r="D23" s="130"/>
      <c r="E23" s="130"/>
      <c r="F23" s="130"/>
      <c r="G23" s="90"/>
      <c r="H23" s="90"/>
      <c r="I23" s="90"/>
      <c r="J23" s="107"/>
      <c r="K23" s="93">
        <f t="shared" si="0"/>
        <v>0</v>
      </c>
    </row>
    <row r="24" spans="1:11" x14ac:dyDescent="0.25">
      <c r="A24" s="125" t="s">
        <v>6</v>
      </c>
      <c r="B24" s="126"/>
      <c r="C24" s="126"/>
      <c r="D24" s="126"/>
      <c r="E24" s="126"/>
      <c r="F24" s="127"/>
      <c r="G24" s="88">
        <f>SUM(G19:G23)</f>
        <v>518950</v>
      </c>
      <c r="H24" s="32">
        <f>SUM(H19:H23)</f>
        <v>4370</v>
      </c>
      <c r="I24" s="33">
        <f>SUM(I19:I23)</f>
        <v>0</v>
      </c>
      <c r="J24" s="108"/>
      <c r="K24" s="89"/>
    </row>
    <row r="25" spans="1:11" x14ac:dyDescent="0.25">
      <c r="A25" s="128" t="s">
        <v>13</v>
      </c>
      <c r="B25" s="128"/>
      <c r="C25" s="128"/>
      <c r="D25" s="128"/>
      <c r="E25" s="128"/>
      <c r="F25" s="128"/>
      <c r="G25" s="89">
        <f>SUM(G24)</f>
        <v>518950</v>
      </c>
      <c r="H25" s="89">
        <f>H24</f>
        <v>4370</v>
      </c>
      <c r="I25" s="89">
        <f>SUM(I24)</f>
        <v>0</v>
      </c>
      <c r="J25" s="100"/>
      <c r="K25" s="105">
        <f>SUM(K19:K23)</f>
        <v>521320</v>
      </c>
    </row>
  </sheetData>
  <mergeCells count="27">
    <mergeCell ref="B11:F11"/>
    <mergeCell ref="B8:F8"/>
    <mergeCell ref="B9:F9"/>
    <mergeCell ref="B10:F10"/>
    <mergeCell ref="A1:K2"/>
    <mergeCell ref="A3:K4"/>
    <mergeCell ref="A5:K5"/>
    <mergeCell ref="A6:A7"/>
    <mergeCell ref="B6:F7"/>
    <mergeCell ref="G6:I6"/>
    <mergeCell ref="J6:J7"/>
    <mergeCell ref="K6:K7"/>
    <mergeCell ref="A12:F12"/>
    <mergeCell ref="A13:F13"/>
    <mergeCell ref="A16:K16"/>
    <mergeCell ref="A17:A18"/>
    <mergeCell ref="B17:F18"/>
    <mergeCell ref="G17:I17"/>
    <mergeCell ref="J17:J18"/>
    <mergeCell ref="K17:K18"/>
    <mergeCell ref="B19:F19"/>
    <mergeCell ref="B20:F20"/>
    <mergeCell ref="A24:F24"/>
    <mergeCell ref="A25:F25"/>
    <mergeCell ref="B21:F21"/>
    <mergeCell ref="B22:F22"/>
    <mergeCell ref="B23:F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J10" sqref="J10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5" customWidth="1"/>
    <col min="8" max="8" width="13.42578125" customWidth="1"/>
    <col min="9" max="9" width="14.7109375" customWidth="1"/>
    <col min="10" max="10" width="31.85546875" customWidth="1"/>
    <col min="11" max="11" width="21.140625" customWidth="1"/>
  </cols>
  <sheetData>
    <row r="1" spans="1:11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5.75" thickBot="1" x14ac:dyDescent="0.3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x14ac:dyDescent="0.25">
      <c r="A3" s="152" t="s">
        <v>46</v>
      </c>
      <c r="B3" s="153"/>
      <c r="C3" s="153"/>
      <c r="D3" s="153"/>
      <c r="E3" s="153"/>
      <c r="F3" s="153"/>
      <c r="G3" s="153"/>
      <c r="H3" s="153"/>
      <c r="I3" s="153"/>
      <c r="J3" s="153"/>
      <c r="K3" s="154"/>
    </row>
    <row r="4" spans="1:11" ht="15.75" thickBot="1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7"/>
    </row>
    <row r="5" spans="1:11" ht="19.5" thickBot="1" x14ac:dyDescent="0.3">
      <c r="A5" s="133" t="s">
        <v>7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</row>
    <row r="6" spans="1:11" ht="15.75" thickBot="1" x14ac:dyDescent="0.3">
      <c r="A6" s="158" t="s">
        <v>1</v>
      </c>
      <c r="B6" s="138" t="s">
        <v>2</v>
      </c>
      <c r="C6" s="138"/>
      <c r="D6" s="138"/>
      <c r="E6" s="138"/>
      <c r="F6" s="138"/>
      <c r="G6" s="142" t="s">
        <v>15</v>
      </c>
      <c r="H6" s="143"/>
      <c r="I6" s="143"/>
      <c r="J6" s="136" t="s">
        <v>14</v>
      </c>
      <c r="K6" s="145" t="s">
        <v>13</v>
      </c>
    </row>
    <row r="7" spans="1:11" ht="15.75" thickBot="1" x14ac:dyDescent="0.3">
      <c r="A7" s="159"/>
      <c r="B7" s="140"/>
      <c r="C7" s="140"/>
      <c r="D7" s="140"/>
      <c r="E7" s="140"/>
      <c r="F7" s="140"/>
      <c r="G7" s="70" t="s">
        <v>16</v>
      </c>
      <c r="H7" s="76" t="s">
        <v>17</v>
      </c>
      <c r="I7" s="77" t="s">
        <v>18</v>
      </c>
      <c r="J7" s="137"/>
      <c r="K7" s="146"/>
    </row>
    <row r="8" spans="1:11" x14ac:dyDescent="0.25">
      <c r="A8" s="65">
        <v>1</v>
      </c>
      <c r="B8" s="148" t="s">
        <v>3</v>
      </c>
      <c r="C8" s="148"/>
      <c r="D8" s="148"/>
      <c r="E8" s="148"/>
      <c r="F8" s="148"/>
      <c r="G8" s="41"/>
      <c r="H8" s="71">
        <v>216736</v>
      </c>
      <c r="I8" s="71">
        <v>186547</v>
      </c>
      <c r="J8" s="21" t="s">
        <v>77</v>
      </c>
      <c r="K8" s="35">
        <f>SUM(Сентябрь!K8,Октябрь!G8:J8)</f>
        <v>9949683.2599999998</v>
      </c>
    </row>
    <row r="9" spans="1:11" x14ac:dyDescent="0.25">
      <c r="A9" s="66">
        <v>2</v>
      </c>
      <c r="B9" s="149" t="s">
        <v>4</v>
      </c>
      <c r="C9" s="149"/>
      <c r="D9" s="149"/>
      <c r="E9" s="149"/>
      <c r="F9" s="149"/>
      <c r="G9" s="43"/>
      <c r="H9" s="72">
        <v>9800</v>
      </c>
      <c r="I9" s="72">
        <v>180000</v>
      </c>
      <c r="J9" s="19"/>
      <c r="K9" s="35">
        <f>SUM(Сентябрь!K9,Октябрь!G9:J9)</f>
        <v>1348786</v>
      </c>
    </row>
    <row r="10" spans="1:11" ht="30.75" thickBot="1" x14ac:dyDescent="0.3">
      <c r="A10" s="67">
        <v>3</v>
      </c>
      <c r="B10" s="147" t="s">
        <v>5</v>
      </c>
      <c r="C10" s="147"/>
      <c r="D10" s="147"/>
      <c r="E10" s="147"/>
      <c r="F10" s="147"/>
      <c r="G10" s="44"/>
      <c r="H10" s="73"/>
      <c r="I10" s="73">
        <v>500000</v>
      </c>
      <c r="J10" s="120" t="s">
        <v>83</v>
      </c>
      <c r="K10" s="35">
        <f>SUM(Сентябрь!K10,Октябрь!G10:J10)</f>
        <v>915645</v>
      </c>
    </row>
    <row r="11" spans="1:11" ht="15.75" thickBot="1" x14ac:dyDescent="0.3">
      <c r="A11" s="160" t="s">
        <v>6</v>
      </c>
      <c r="B11" s="174"/>
      <c r="C11" s="174"/>
      <c r="D11" s="174"/>
      <c r="E11" s="174"/>
      <c r="F11" s="175"/>
      <c r="G11" s="42">
        <f>SUM(G8:G10)</f>
        <v>0</v>
      </c>
      <c r="H11" s="32">
        <f>SUM(H8:H10)</f>
        <v>226536</v>
      </c>
      <c r="I11" s="33">
        <f>SUM(I8:I10)</f>
        <v>866547</v>
      </c>
      <c r="J11" s="20"/>
      <c r="K11" s="36"/>
    </row>
    <row r="12" spans="1:11" x14ac:dyDescent="0.25">
      <c r="A12" s="165" t="s">
        <v>13</v>
      </c>
      <c r="B12" s="165"/>
      <c r="C12" s="165"/>
      <c r="D12" s="165"/>
      <c r="E12" s="165"/>
      <c r="F12" s="165"/>
      <c r="G12" s="37">
        <f>SUM(Сентябрь!G12,Октябрь!G11)</f>
        <v>921842</v>
      </c>
      <c r="H12" s="75">
        <f>SUM(Сентябрь!H12,Октябрь!H11)</f>
        <v>1272335.26</v>
      </c>
      <c r="I12" s="75">
        <f>SUM(Сентябрь!I12,Октябрь!I11)</f>
        <v>10019937</v>
      </c>
      <c r="J12" s="19"/>
      <c r="K12" s="39">
        <f>SUM(K8:K10)</f>
        <v>12214114.26</v>
      </c>
    </row>
    <row r="13" spans="1:11" x14ac:dyDescent="0.25">
      <c r="A13" s="9"/>
      <c r="B13" s="9"/>
      <c r="C13" s="9"/>
      <c r="D13" s="9"/>
      <c r="E13" s="9"/>
      <c r="F13" s="9"/>
      <c r="G13" s="5"/>
      <c r="H13" s="5"/>
      <c r="I13" s="5"/>
      <c r="J13" s="10"/>
      <c r="K13" s="10"/>
    </row>
    <row r="14" spans="1:11" ht="15.75" thickBot="1" x14ac:dyDescent="0.3"/>
    <row r="15" spans="1:11" ht="19.5" thickBot="1" x14ac:dyDescent="0.3">
      <c r="A15" s="133" t="s">
        <v>8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5"/>
    </row>
    <row r="16" spans="1:11" ht="15.75" thickBot="1" x14ac:dyDescent="0.3">
      <c r="A16" s="136" t="s">
        <v>1</v>
      </c>
      <c r="B16" s="136" t="s">
        <v>9</v>
      </c>
      <c r="C16" s="138"/>
      <c r="D16" s="138"/>
      <c r="E16" s="138"/>
      <c r="F16" s="139"/>
      <c r="G16" s="142" t="s">
        <v>15</v>
      </c>
      <c r="H16" s="143"/>
      <c r="I16" s="144"/>
      <c r="J16" s="145" t="s">
        <v>14</v>
      </c>
      <c r="K16" s="145" t="s">
        <v>13</v>
      </c>
    </row>
    <row r="17" spans="1:11" ht="15.75" thickBot="1" x14ac:dyDescent="0.3">
      <c r="A17" s="137"/>
      <c r="B17" s="137"/>
      <c r="C17" s="140"/>
      <c r="D17" s="140"/>
      <c r="E17" s="140"/>
      <c r="F17" s="141"/>
      <c r="G17" s="76" t="s">
        <v>16</v>
      </c>
      <c r="H17" s="69" t="s">
        <v>17</v>
      </c>
      <c r="I17" s="68" t="s">
        <v>18</v>
      </c>
      <c r="J17" s="146"/>
      <c r="K17" s="146"/>
    </row>
    <row r="18" spans="1:11" ht="47.25" customHeight="1" x14ac:dyDescent="0.25">
      <c r="A18" s="65">
        <v>1</v>
      </c>
      <c r="B18" s="123" t="s">
        <v>32</v>
      </c>
      <c r="C18" s="123"/>
      <c r="D18" s="123"/>
      <c r="E18" s="123"/>
      <c r="F18" s="123"/>
      <c r="G18" s="41"/>
      <c r="H18" s="71">
        <v>58000</v>
      </c>
      <c r="I18" s="71"/>
      <c r="J18" s="18" t="s">
        <v>78</v>
      </c>
      <c r="K18" s="37">
        <f>SUM(Сентябрь!K18,Октябрь!G18:I18)</f>
        <v>2422914</v>
      </c>
    </row>
    <row r="19" spans="1:11" ht="20.25" customHeight="1" x14ac:dyDescent="0.25">
      <c r="A19" s="66">
        <v>2</v>
      </c>
      <c r="B19" s="124" t="s">
        <v>10</v>
      </c>
      <c r="C19" s="124"/>
      <c r="D19" s="124"/>
      <c r="E19" s="124"/>
      <c r="F19" s="124"/>
      <c r="G19" s="43"/>
      <c r="H19" s="72">
        <v>233080</v>
      </c>
      <c r="I19" s="72"/>
      <c r="J19" s="2"/>
      <c r="K19" s="37">
        <f>SUM(Сентябрь!K19,Октябрь!G19:I19)</f>
        <v>494080</v>
      </c>
    </row>
    <row r="20" spans="1:11" ht="44.25" customHeight="1" x14ac:dyDescent="0.25">
      <c r="A20" s="79">
        <v>3</v>
      </c>
      <c r="B20" s="129" t="s">
        <v>11</v>
      </c>
      <c r="C20" s="129"/>
      <c r="D20" s="129"/>
      <c r="E20" s="129"/>
      <c r="F20" s="129"/>
      <c r="G20" s="43"/>
      <c r="H20" s="72">
        <v>56045</v>
      </c>
      <c r="I20" s="72"/>
      <c r="J20" s="2"/>
      <c r="K20" s="37">
        <f>SUM(Сентябрь!K20,Октябрь!G20:I20)</f>
        <v>360081</v>
      </c>
    </row>
    <row r="21" spans="1:11" ht="44.25" customHeight="1" x14ac:dyDescent="0.25">
      <c r="A21" s="80">
        <v>4</v>
      </c>
      <c r="B21" s="130" t="s">
        <v>12</v>
      </c>
      <c r="C21" s="130"/>
      <c r="D21" s="130"/>
      <c r="E21" s="130"/>
      <c r="F21" s="130"/>
      <c r="G21" s="44"/>
      <c r="H21" s="73"/>
      <c r="I21" s="73"/>
      <c r="J21" s="24"/>
      <c r="K21" s="37">
        <f>SUM(Сентябрь!K21,Октябрь!G21:I21)</f>
        <v>1057150</v>
      </c>
    </row>
    <row r="22" spans="1:11" ht="27.75" customHeight="1" thickBot="1" x14ac:dyDescent="0.3">
      <c r="A22" s="79">
        <v>5</v>
      </c>
      <c r="B22" s="130" t="s">
        <v>19</v>
      </c>
      <c r="C22" s="130"/>
      <c r="D22" s="130"/>
      <c r="E22" s="130"/>
      <c r="F22" s="130"/>
      <c r="G22" s="44"/>
      <c r="H22" s="73"/>
      <c r="I22" s="73">
        <v>786703</v>
      </c>
      <c r="J22" s="28" t="s">
        <v>82</v>
      </c>
      <c r="K22" s="37">
        <f>SUM(Сентябрь!K22,Октябрь!G22:I22)</f>
        <v>7916031.7000000002</v>
      </c>
    </row>
    <row r="23" spans="1:11" ht="15.75" thickBot="1" x14ac:dyDescent="0.3">
      <c r="A23" s="160" t="s">
        <v>6</v>
      </c>
      <c r="B23" s="161"/>
      <c r="C23" s="161"/>
      <c r="D23" s="161"/>
      <c r="E23" s="161"/>
      <c r="F23" s="162"/>
      <c r="G23" s="74">
        <f>SUM(G18:G22)</f>
        <v>0</v>
      </c>
      <c r="H23" s="32">
        <f>SUM(H18:H22)</f>
        <v>347125</v>
      </c>
      <c r="I23" s="33">
        <f>SUM(I18:I22)</f>
        <v>786703</v>
      </c>
      <c r="J23" s="22"/>
      <c r="K23" s="38"/>
    </row>
    <row r="24" spans="1:11" x14ac:dyDescent="0.25">
      <c r="A24" s="165" t="s">
        <v>13</v>
      </c>
      <c r="B24" s="165"/>
      <c r="C24" s="165"/>
      <c r="D24" s="165"/>
      <c r="E24" s="165"/>
      <c r="F24" s="165"/>
      <c r="G24" s="75">
        <f>SUM(Сентябрь!G24,Октябрь!G23)</f>
        <v>1065385</v>
      </c>
      <c r="H24" s="75">
        <f>SUM(Сентябрь!H24,Октябрь!H23)</f>
        <v>1567840</v>
      </c>
      <c r="I24" s="75">
        <f>SUM(Сентябрь!I24,Октябрь!I23)</f>
        <v>9619031.6999999993</v>
      </c>
      <c r="J24" s="19"/>
      <c r="K24" s="39">
        <f>SUM(K18:K22)</f>
        <v>12250256.699999999</v>
      </c>
    </row>
  </sheetData>
  <mergeCells count="26">
    <mergeCell ref="B21:F21"/>
    <mergeCell ref="B22:F22"/>
    <mergeCell ref="A23:F23"/>
    <mergeCell ref="A24:F24"/>
    <mergeCell ref="B19:F19"/>
    <mergeCell ref="B20:F20"/>
    <mergeCell ref="B18:F18"/>
    <mergeCell ref="B8:F8"/>
    <mergeCell ref="B9:F9"/>
    <mergeCell ref="B10:F10"/>
    <mergeCell ref="A11:F11"/>
    <mergeCell ref="A12:F12"/>
    <mergeCell ref="A15:K15"/>
    <mergeCell ref="A16:A17"/>
    <mergeCell ref="B16:F17"/>
    <mergeCell ref="G16:I16"/>
    <mergeCell ref="J16:J17"/>
    <mergeCell ref="K16:K17"/>
    <mergeCell ref="A1:K2"/>
    <mergeCell ref="A3:K4"/>
    <mergeCell ref="A5:K5"/>
    <mergeCell ref="A6:A7"/>
    <mergeCell ref="B6:F7"/>
    <mergeCell ref="G6:I6"/>
    <mergeCell ref="J6:J7"/>
    <mergeCell ref="K6:K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M20" sqref="M20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3.28515625" customWidth="1"/>
    <col min="8" max="8" width="12.85546875" customWidth="1"/>
    <col min="9" max="9" width="15" customWidth="1"/>
    <col min="10" max="10" width="33.42578125" customWidth="1"/>
    <col min="11" max="11" width="21.140625" customWidth="1"/>
  </cols>
  <sheetData>
    <row r="1" spans="1:11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5.75" thickBot="1" x14ac:dyDescent="0.3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x14ac:dyDescent="0.25">
      <c r="A3" s="152" t="s">
        <v>47</v>
      </c>
      <c r="B3" s="153"/>
      <c r="C3" s="153"/>
      <c r="D3" s="153"/>
      <c r="E3" s="153"/>
      <c r="F3" s="153"/>
      <c r="G3" s="153"/>
      <c r="H3" s="153"/>
      <c r="I3" s="153"/>
      <c r="J3" s="153"/>
      <c r="K3" s="154"/>
    </row>
    <row r="4" spans="1:11" ht="15.75" thickBot="1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7"/>
    </row>
    <row r="5" spans="1:11" ht="19.5" thickBot="1" x14ac:dyDescent="0.3">
      <c r="A5" s="133" t="s">
        <v>7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</row>
    <row r="6" spans="1:11" ht="15.75" thickBot="1" x14ac:dyDescent="0.3">
      <c r="A6" s="158" t="s">
        <v>1</v>
      </c>
      <c r="B6" s="138" t="s">
        <v>2</v>
      </c>
      <c r="C6" s="138"/>
      <c r="D6" s="138"/>
      <c r="E6" s="138"/>
      <c r="F6" s="138"/>
      <c r="G6" s="142" t="s">
        <v>15</v>
      </c>
      <c r="H6" s="143"/>
      <c r="I6" s="143"/>
      <c r="J6" s="136" t="s">
        <v>14</v>
      </c>
      <c r="K6" s="145" t="s">
        <v>13</v>
      </c>
    </row>
    <row r="7" spans="1:11" ht="15.75" thickBot="1" x14ac:dyDescent="0.3">
      <c r="A7" s="159"/>
      <c r="B7" s="140"/>
      <c r="C7" s="140"/>
      <c r="D7" s="140"/>
      <c r="E7" s="140"/>
      <c r="F7" s="140"/>
      <c r="G7" s="70" t="s">
        <v>16</v>
      </c>
      <c r="H7" s="76" t="s">
        <v>17</v>
      </c>
      <c r="I7" s="77" t="s">
        <v>18</v>
      </c>
      <c r="J7" s="137"/>
      <c r="K7" s="146"/>
    </row>
    <row r="8" spans="1:11" x14ac:dyDescent="0.25">
      <c r="A8" s="65">
        <v>1</v>
      </c>
      <c r="B8" s="148" t="s">
        <v>3</v>
      </c>
      <c r="C8" s="148"/>
      <c r="D8" s="148"/>
      <c r="E8" s="148"/>
      <c r="F8" s="148"/>
      <c r="G8" s="41"/>
      <c r="H8" s="71">
        <v>84817</v>
      </c>
      <c r="I8" s="71"/>
      <c r="J8" s="21"/>
      <c r="K8" s="35">
        <f>SUM(Октябрь!K8,Ноябрь!G8:J8)</f>
        <v>10034500.26</v>
      </c>
    </row>
    <row r="9" spans="1:11" x14ac:dyDescent="0.25">
      <c r="A9" s="66">
        <v>2</v>
      </c>
      <c r="B9" s="149" t="s">
        <v>4</v>
      </c>
      <c r="C9" s="149"/>
      <c r="D9" s="149"/>
      <c r="E9" s="149"/>
      <c r="F9" s="149"/>
      <c r="G9" s="43"/>
      <c r="H9" s="72">
        <v>6727</v>
      </c>
      <c r="I9" s="111">
        <v>120000</v>
      </c>
      <c r="J9" s="19"/>
      <c r="K9" s="35">
        <f>SUM(Октябрь!K9,Ноябрь!G9:J9)</f>
        <v>1475513</v>
      </c>
    </row>
    <row r="10" spans="1:11" ht="15.75" thickBot="1" x14ac:dyDescent="0.3">
      <c r="A10" s="67">
        <v>3</v>
      </c>
      <c r="B10" s="147" t="s">
        <v>5</v>
      </c>
      <c r="C10" s="147"/>
      <c r="D10" s="147"/>
      <c r="E10" s="147"/>
      <c r="F10" s="147"/>
      <c r="G10" s="44"/>
      <c r="H10" s="73"/>
      <c r="I10" s="73">
        <v>123050</v>
      </c>
      <c r="J10" s="19" t="s">
        <v>81</v>
      </c>
      <c r="K10" s="35">
        <f>SUM(Октябрь!K10,Ноябрь!G10:J10)</f>
        <v>1038695</v>
      </c>
    </row>
    <row r="11" spans="1:11" ht="15.75" thickBot="1" x14ac:dyDescent="0.3">
      <c r="A11" s="160" t="s">
        <v>6</v>
      </c>
      <c r="B11" s="174"/>
      <c r="C11" s="174"/>
      <c r="D11" s="174"/>
      <c r="E11" s="174"/>
      <c r="F11" s="175"/>
      <c r="G11" s="42">
        <f>SUM(G8:G10)</f>
        <v>0</v>
      </c>
      <c r="H11" s="32">
        <f>SUM(H8:H10)</f>
        <v>91544</v>
      </c>
      <c r="I11" s="33">
        <f>SUM(I8:I10)</f>
        <v>243050</v>
      </c>
      <c r="J11" s="20"/>
      <c r="K11" s="36"/>
    </row>
    <row r="12" spans="1:11" x14ac:dyDescent="0.25">
      <c r="A12" s="165" t="s">
        <v>13</v>
      </c>
      <c r="B12" s="165"/>
      <c r="C12" s="165"/>
      <c r="D12" s="165"/>
      <c r="E12" s="165"/>
      <c r="F12" s="165"/>
      <c r="G12" s="37">
        <f>SUM(Октябрь!G12,Ноябрь!G11)</f>
        <v>921842</v>
      </c>
      <c r="H12" s="75">
        <f>SUM(Октябрь!H12,Ноябрь!H11)</f>
        <v>1363879.26</v>
      </c>
      <c r="I12" s="75">
        <f>SUM(Октябрь!I12,Ноябрь!I11)</f>
        <v>10262987</v>
      </c>
      <c r="J12" s="19"/>
      <c r="K12" s="39">
        <f>SUM(K8:K10)</f>
        <v>12548708.26</v>
      </c>
    </row>
    <row r="13" spans="1:11" x14ac:dyDescent="0.25">
      <c r="A13" s="9"/>
      <c r="B13" s="9"/>
      <c r="C13" s="9"/>
      <c r="D13" s="9"/>
      <c r="E13" s="9"/>
      <c r="F13" s="9"/>
      <c r="G13" s="5"/>
      <c r="H13" s="5"/>
      <c r="I13" s="5"/>
      <c r="J13" s="10"/>
      <c r="K13" s="10"/>
    </row>
    <row r="14" spans="1:11" ht="15.75" thickBot="1" x14ac:dyDescent="0.3"/>
    <row r="15" spans="1:11" ht="19.5" thickBot="1" x14ac:dyDescent="0.3">
      <c r="A15" s="133" t="s">
        <v>8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5"/>
    </row>
    <row r="16" spans="1:11" ht="15.75" thickBot="1" x14ac:dyDescent="0.3">
      <c r="A16" s="136" t="s">
        <v>1</v>
      </c>
      <c r="B16" s="136" t="s">
        <v>9</v>
      </c>
      <c r="C16" s="138"/>
      <c r="D16" s="138"/>
      <c r="E16" s="138"/>
      <c r="F16" s="139"/>
      <c r="G16" s="142" t="s">
        <v>15</v>
      </c>
      <c r="H16" s="143"/>
      <c r="I16" s="144"/>
      <c r="J16" s="145" t="s">
        <v>14</v>
      </c>
      <c r="K16" s="145" t="s">
        <v>13</v>
      </c>
    </row>
    <row r="17" spans="1:11" ht="15.75" thickBot="1" x14ac:dyDescent="0.3">
      <c r="A17" s="137"/>
      <c r="B17" s="137"/>
      <c r="C17" s="140"/>
      <c r="D17" s="140"/>
      <c r="E17" s="140"/>
      <c r="F17" s="141"/>
      <c r="G17" s="76" t="s">
        <v>16</v>
      </c>
      <c r="H17" s="69" t="s">
        <v>17</v>
      </c>
      <c r="I17" s="68" t="s">
        <v>18</v>
      </c>
      <c r="J17" s="146"/>
      <c r="K17" s="146"/>
    </row>
    <row r="18" spans="1:11" ht="53.25" customHeight="1" x14ac:dyDescent="0.25">
      <c r="A18" s="65">
        <v>1</v>
      </c>
      <c r="B18" s="123" t="s">
        <v>32</v>
      </c>
      <c r="C18" s="123"/>
      <c r="D18" s="123"/>
      <c r="E18" s="123"/>
      <c r="F18" s="123"/>
      <c r="G18" s="41"/>
      <c r="H18" s="71">
        <v>39500</v>
      </c>
      <c r="I18" s="71"/>
      <c r="J18" s="18"/>
      <c r="K18" s="37">
        <f>SUM(Октябрь!K18,Ноябрь!G18:I18)</f>
        <v>2462414</v>
      </c>
    </row>
    <row r="19" spans="1:11" ht="20.25" customHeight="1" x14ac:dyDescent="0.25">
      <c r="A19" s="66">
        <v>2</v>
      </c>
      <c r="B19" s="124" t="s">
        <v>10</v>
      </c>
      <c r="C19" s="124"/>
      <c r="D19" s="124"/>
      <c r="E19" s="124"/>
      <c r="F19" s="124"/>
      <c r="G19" s="43"/>
      <c r="H19" s="72"/>
      <c r="I19" s="72"/>
      <c r="J19" s="2"/>
      <c r="K19" s="37">
        <f>SUM(Октябрь!K19,Ноябрь!G19:I19)</f>
        <v>494080</v>
      </c>
    </row>
    <row r="20" spans="1:11" ht="44.25" customHeight="1" x14ac:dyDescent="0.25">
      <c r="A20" s="79">
        <v>3</v>
      </c>
      <c r="B20" s="183" t="s">
        <v>11</v>
      </c>
      <c r="C20" s="184"/>
      <c r="D20" s="184"/>
      <c r="E20" s="184"/>
      <c r="F20" s="185"/>
      <c r="G20" s="43"/>
      <c r="H20" s="72">
        <v>56045</v>
      </c>
      <c r="I20" s="72"/>
      <c r="J20" s="2"/>
      <c r="K20" s="37">
        <f>SUM(Октябрь!K20,Ноябрь!G20:I20)</f>
        <v>416126</v>
      </c>
    </row>
    <row r="21" spans="1:11" ht="40.5" customHeight="1" x14ac:dyDescent="0.25">
      <c r="A21" s="80">
        <v>4</v>
      </c>
      <c r="B21" s="130" t="s">
        <v>12</v>
      </c>
      <c r="C21" s="130"/>
      <c r="D21" s="130"/>
      <c r="E21" s="130"/>
      <c r="F21" s="130"/>
      <c r="G21" s="44"/>
      <c r="H21" s="73">
        <v>309970</v>
      </c>
      <c r="I21" s="73"/>
      <c r="J21" s="27" t="s">
        <v>79</v>
      </c>
      <c r="K21" s="37">
        <f>SUM(Октябрь!K21,Ноябрь!G21:I21)</f>
        <v>1367120</v>
      </c>
    </row>
    <row r="22" spans="1:11" ht="39.75" customHeight="1" thickBot="1" x14ac:dyDescent="0.3">
      <c r="A22" s="79">
        <v>5</v>
      </c>
      <c r="B22" s="130" t="s">
        <v>19</v>
      </c>
      <c r="C22" s="130"/>
      <c r="D22" s="130"/>
      <c r="E22" s="130"/>
      <c r="F22" s="130"/>
      <c r="G22" s="44"/>
      <c r="H22" s="73">
        <v>80431</v>
      </c>
      <c r="I22" s="73"/>
      <c r="J22" s="28" t="s">
        <v>80</v>
      </c>
      <c r="K22" s="37">
        <f>SUM(Октябрь!K22,Ноябрь!G22:I22)</f>
        <v>7996462.7000000002</v>
      </c>
    </row>
    <row r="23" spans="1:11" x14ac:dyDescent="0.25">
      <c r="A23" s="160" t="s">
        <v>6</v>
      </c>
      <c r="B23" s="161"/>
      <c r="C23" s="161"/>
      <c r="D23" s="161"/>
      <c r="E23" s="161"/>
      <c r="F23" s="162"/>
      <c r="G23" s="74">
        <f>SUM(G18:G22)</f>
        <v>0</v>
      </c>
      <c r="H23" s="32">
        <f>SUM(H18:H22)</f>
        <v>485946</v>
      </c>
      <c r="I23" s="33">
        <f>SUM(I18:I22)</f>
        <v>0</v>
      </c>
      <c r="J23" s="22"/>
      <c r="K23" s="38"/>
    </row>
    <row r="24" spans="1:11" x14ac:dyDescent="0.25">
      <c r="A24" s="165" t="s">
        <v>13</v>
      </c>
      <c r="B24" s="165"/>
      <c r="C24" s="165"/>
      <c r="D24" s="165"/>
      <c r="E24" s="165"/>
      <c r="F24" s="165"/>
      <c r="G24" s="75">
        <f>SUM(Октябрь!G24,Ноябрь!G23)</f>
        <v>1065385</v>
      </c>
      <c r="H24" s="75">
        <f>SUM(Октябрь!H24,Ноябрь!H23)</f>
        <v>2053786</v>
      </c>
      <c r="I24" s="75">
        <f>SUM(Октябрь!I24,Ноябрь!I23)</f>
        <v>9619031.6999999993</v>
      </c>
      <c r="J24" s="19"/>
      <c r="K24" s="39">
        <f>SUM(K18:K22)</f>
        <v>12736202.699999999</v>
      </c>
    </row>
  </sheetData>
  <mergeCells count="26">
    <mergeCell ref="B21:F21"/>
    <mergeCell ref="B22:F22"/>
    <mergeCell ref="A23:F23"/>
    <mergeCell ref="A24:F24"/>
    <mergeCell ref="B19:F19"/>
    <mergeCell ref="B20:F20"/>
    <mergeCell ref="B18:F18"/>
    <mergeCell ref="B8:F8"/>
    <mergeCell ref="B9:F9"/>
    <mergeCell ref="B10:F10"/>
    <mergeCell ref="A11:F11"/>
    <mergeCell ref="A12:F12"/>
    <mergeCell ref="A15:K15"/>
    <mergeCell ref="A16:A17"/>
    <mergeCell ref="B16:F17"/>
    <mergeCell ref="G16:I16"/>
    <mergeCell ref="J16:J17"/>
    <mergeCell ref="K16:K17"/>
    <mergeCell ref="A1:K2"/>
    <mergeCell ref="A3:K4"/>
    <mergeCell ref="A5:K5"/>
    <mergeCell ref="A6:A7"/>
    <mergeCell ref="B6:F7"/>
    <mergeCell ref="G6:I6"/>
    <mergeCell ref="J6:J7"/>
    <mergeCell ref="K6:K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23" sqref="I23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3.5703125" customWidth="1"/>
    <col min="8" max="8" width="12.85546875" customWidth="1"/>
    <col min="9" max="9" width="14.140625" customWidth="1"/>
    <col min="10" max="10" width="31.85546875" customWidth="1"/>
    <col min="11" max="11" width="21.140625" customWidth="1"/>
  </cols>
  <sheetData>
    <row r="1" spans="1:11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5.75" thickBot="1" x14ac:dyDescent="0.3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x14ac:dyDescent="0.25">
      <c r="A3" s="152" t="s">
        <v>48</v>
      </c>
      <c r="B3" s="153"/>
      <c r="C3" s="153"/>
      <c r="D3" s="153"/>
      <c r="E3" s="153"/>
      <c r="F3" s="153"/>
      <c r="G3" s="153"/>
      <c r="H3" s="153"/>
      <c r="I3" s="153"/>
      <c r="J3" s="153"/>
      <c r="K3" s="154"/>
    </row>
    <row r="4" spans="1:11" ht="15.75" thickBot="1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7"/>
    </row>
    <row r="5" spans="1:11" ht="19.5" thickBot="1" x14ac:dyDescent="0.3">
      <c r="A5" s="133" t="s">
        <v>7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</row>
    <row r="6" spans="1:11" ht="15.75" thickBot="1" x14ac:dyDescent="0.3">
      <c r="A6" s="158" t="s">
        <v>1</v>
      </c>
      <c r="B6" s="138" t="s">
        <v>2</v>
      </c>
      <c r="C6" s="138"/>
      <c r="D6" s="138"/>
      <c r="E6" s="138"/>
      <c r="F6" s="138"/>
      <c r="G6" s="142" t="s">
        <v>15</v>
      </c>
      <c r="H6" s="143"/>
      <c r="I6" s="143"/>
      <c r="J6" s="136" t="s">
        <v>14</v>
      </c>
      <c r="K6" s="145" t="s">
        <v>13</v>
      </c>
    </row>
    <row r="7" spans="1:11" ht="15.75" thickBot="1" x14ac:dyDescent="0.3">
      <c r="A7" s="159"/>
      <c r="B7" s="140"/>
      <c r="C7" s="140"/>
      <c r="D7" s="140"/>
      <c r="E7" s="140"/>
      <c r="F7" s="140"/>
      <c r="G7" s="70" t="s">
        <v>16</v>
      </c>
      <c r="H7" s="76" t="s">
        <v>17</v>
      </c>
      <c r="I7" s="77" t="s">
        <v>18</v>
      </c>
      <c r="J7" s="137"/>
      <c r="K7" s="146"/>
    </row>
    <row r="8" spans="1:11" x14ac:dyDescent="0.25">
      <c r="A8" s="65">
        <v>1</v>
      </c>
      <c r="B8" s="148" t="s">
        <v>3</v>
      </c>
      <c r="C8" s="148"/>
      <c r="D8" s="148"/>
      <c r="E8" s="148"/>
      <c r="F8" s="148"/>
      <c r="G8" s="41"/>
      <c r="H8" s="71">
        <v>98342</v>
      </c>
      <c r="I8" s="71">
        <v>6105000</v>
      </c>
      <c r="J8" s="18" t="s">
        <v>84</v>
      </c>
      <c r="K8" s="35">
        <f>SUM(Ноябрь!K8,Декабрь!G8:J8)</f>
        <v>16237842.26</v>
      </c>
    </row>
    <row r="9" spans="1:11" x14ac:dyDescent="0.25">
      <c r="A9" s="66">
        <v>2</v>
      </c>
      <c r="B9" s="149" t="s">
        <v>4</v>
      </c>
      <c r="C9" s="149"/>
      <c r="D9" s="149"/>
      <c r="E9" s="149"/>
      <c r="F9" s="149"/>
      <c r="G9" s="43"/>
      <c r="H9" s="72">
        <v>9812</v>
      </c>
      <c r="I9" s="72">
        <v>240000</v>
      </c>
      <c r="J9" s="2"/>
      <c r="K9" s="35">
        <f>SUM(Ноябрь!K9,Декабрь!G9:J9)</f>
        <v>1725325</v>
      </c>
    </row>
    <row r="10" spans="1:11" ht="15.75" thickBot="1" x14ac:dyDescent="0.3">
      <c r="A10" s="67">
        <v>3</v>
      </c>
      <c r="B10" s="147" t="s">
        <v>5</v>
      </c>
      <c r="C10" s="147"/>
      <c r="D10" s="147"/>
      <c r="E10" s="147"/>
      <c r="F10" s="147"/>
      <c r="G10" s="44"/>
      <c r="H10" s="73"/>
      <c r="I10" s="73"/>
      <c r="J10" s="19"/>
      <c r="K10" s="35">
        <f>SUM(Ноябрь!K10,Декабрь!G10:J10)</f>
        <v>1038695</v>
      </c>
    </row>
    <row r="11" spans="1:11" ht="15.75" thickBot="1" x14ac:dyDescent="0.3">
      <c r="A11" s="160" t="s">
        <v>6</v>
      </c>
      <c r="B11" s="174"/>
      <c r="C11" s="174"/>
      <c r="D11" s="174"/>
      <c r="E11" s="174"/>
      <c r="F11" s="175"/>
      <c r="G11" s="42">
        <f>SUM(G8:G10)</f>
        <v>0</v>
      </c>
      <c r="H11" s="32">
        <f>SUM(H8:H10)</f>
        <v>108154</v>
      </c>
      <c r="I11" s="33">
        <f>SUM(I8:I10)</f>
        <v>6345000</v>
      </c>
      <c r="J11" s="20"/>
      <c r="K11" s="36"/>
    </row>
    <row r="12" spans="1:11" x14ac:dyDescent="0.25">
      <c r="A12" s="165" t="s">
        <v>13</v>
      </c>
      <c r="B12" s="165"/>
      <c r="C12" s="165"/>
      <c r="D12" s="165"/>
      <c r="E12" s="165"/>
      <c r="F12" s="165"/>
      <c r="G12" s="37">
        <f>SUM(Ноябрь!G12,Декабрь!G11)</f>
        <v>921842</v>
      </c>
      <c r="H12" s="75">
        <f>SUM(Ноябрь!H12,Декабрь!H11)</f>
        <v>1472033.26</v>
      </c>
      <c r="I12" s="75">
        <f>SUM(Ноябрь!I12,Декабрь!I11)</f>
        <v>16607987</v>
      </c>
      <c r="J12" s="19"/>
      <c r="K12" s="39">
        <f>SUM(K8:K10)</f>
        <v>19001862.259999998</v>
      </c>
    </row>
    <row r="13" spans="1:11" x14ac:dyDescent="0.25">
      <c r="A13" s="9"/>
      <c r="B13" s="9"/>
      <c r="C13" s="9"/>
      <c r="D13" s="9"/>
      <c r="E13" s="9"/>
      <c r="F13" s="9"/>
      <c r="G13" s="5"/>
      <c r="H13" s="5"/>
      <c r="I13" s="5"/>
      <c r="J13" s="10"/>
      <c r="K13" s="10"/>
    </row>
    <row r="14" spans="1:11" ht="15.75" thickBot="1" x14ac:dyDescent="0.3"/>
    <row r="15" spans="1:11" ht="19.5" thickBot="1" x14ac:dyDescent="0.3">
      <c r="A15" s="133" t="s">
        <v>8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5"/>
    </row>
    <row r="16" spans="1:11" ht="15.75" thickBot="1" x14ac:dyDescent="0.3">
      <c r="A16" s="136" t="s">
        <v>1</v>
      </c>
      <c r="B16" s="136" t="s">
        <v>9</v>
      </c>
      <c r="C16" s="138"/>
      <c r="D16" s="138"/>
      <c r="E16" s="138"/>
      <c r="F16" s="139"/>
      <c r="G16" s="142" t="s">
        <v>15</v>
      </c>
      <c r="H16" s="143"/>
      <c r="I16" s="144"/>
      <c r="J16" s="145" t="s">
        <v>14</v>
      </c>
      <c r="K16" s="145" t="s">
        <v>13</v>
      </c>
    </row>
    <row r="17" spans="1:11" ht="15.75" thickBot="1" x14ac:dyDescent="0.3">
      <c r="A17" s="137"/>
      <c r="B17" s="137"/>
      <c r="C17" s="140"/>
      <c r="D17" s="140"/>
      <c r="E17" s="140"/>
      <c r="F17" s="141"/>
      <c r="G17" s="76" t="s">
        <v>16</v>
      </c>
      <c r="H17" s="121" t="s">
        <v>17</v>
      </c>
      <c r="I17" s="5" t="s">
        <v>18</v>
      </c>
      <c r="J17" s="186"/>
      <c r="K17" s="146"/>
    </row>
    <row r="18" spans="1:11" ht="53.25" customHeight="1" x14ac:dyDescent="0.25">
      <c r="A18" s="65">
        <v>1</v>
      </c>
      <c r="B18" s="123" t="s">
        <v>32</v>
      </c>
      <c r="C18" s="123"/>
      <c r="D18" s="123"/>
      <c r="E18" s="123"/>
      <c r="F18" s="123"/>
      <c r="G18" s="41"/>
      <c r="H18" s="122">
        <v>144125</v>
      </c>
      <c r="I18" s="110"/>
      <c r="J18" s="110"/>
      <c r="K18" s="37">
        <f>SUM(Ноябрь!K18,Декабрь!G18:I18)</f>
        <v>2606539</v>
      </c>
    </row>
    <row r="19" spans="1:11" ht="20.25" customHeight="1" x14ac:dyDescent="0.25">
      <c r="A19" s="66">
        <v>2</v>
      </c>
      <c r="B19" s="124" t="s">
        <v>10</v>
      </c>
      <c r="C19" s="124"/>
      <c r="D19" s="124"/>
      <c r="E19" s="124"/>
      <c r="F19" s="124"/>
      <c r="G19" s="43"/>
      <c r="H19" s="122">
        <v>10000</v>
      </c>
      <c r="I19" s="110"/>
      <c r="J19" s="110"/>
      <c r="K19" s="37">
        <f>SUM(Ноябрь!K19,Декабрь!G19:I19)</f>
        <v>504080</v>
      </c>
    </row>
    <row r="20" spans="1:11" ht="44.25" customHeight="1" x14ac:dyDescent="0.25">
      <c r="A20" s="79">
        <v>3</v>
      </c>
      <c r="B20" s="129" t="s">
        <v>11</v>
      </c>
      <c r="C20" s="129"/>
      <c r="D20" s="129"/>
      <c r="E20" s="129"/>
      <c r="F20" s="129"/>
      <c r="G20" s="43"/>
      <c r="H20" s="72">
        <v>64205</v>
      </c>
      <c r="I20" s="72"/>
      <c r="J20" s="2"/>
      <c r="K20" s="37">
        <f>SUM(Ноябрь!K20,Декабрь!G20:I20)</f>
        <v>480331</v>
      </c>
    </row>
    <row r="21" spans="1:11" ht="44.25" customHeight="1" x14ac:dyDescent="0.25">
      <c r="A21" s="80">
        <v>4</v>
      </c>
      <c r="B21" s="130" t="s">
        <v>12</v>
      </c>
      <c r="C21" s="130"/>
      <c r="D21" s="130"/>
      <c r="E21" s="130"/>
      <c r="F21" s="130"/>
      <c r="G21" s="44"/>
      <c r="H21" s="73">
        <v>50799</v>
      </c>
      <c r="J21" s="24" t="s">
        <v>85</v>
      </c>
      <c r="K21" s="37">
        <f>SUM(Ноябрь!K21,Декабрь!G21:I21)</f>
        <v>1417919</v>
      </c>
    </row>
    <row r="22" spans="1:11" ht="27.75" customHeight="1" thickBot="1" x14ac:dyDescent="0.3">
      <c r="A22" s="79">
        <v>5</v>
      </c>
      <c r="B22" s="130" t="s">
        <v>19</v>
      </c>
      <c r="C22" s="130"/>
      <c r="D22" s="130"/>
      <c r="E22" s="130"/>
      <c r="F22" s="130"/>
      <c r="G22" s="44"/>
      <c r="H22" s="73"/>
      <c r="I22" s="73">
        <v>4059442</v>
      </c>
      <c r="J22" s="28" t="s">
        <v>86</v>
      </c>
      <c r="K22" s="37">
        <f>SUM(Ноябрь!K22,Декабрь!G22:I22)</f>
        <v>12055904.699999999</v>
      </c>
    </row>
    <row r="23" spans="1:11" ht="15.75" thickBot="1" x14ac:dyDescent="0.3">
      <c r="A23" s="160" t="s">
        <v>6</v>
      </c>
      <c r="B23" s="161"/>
      <c r="C23" s="161"/>
      <c r="D23" s="161"/>
      <c r="E23" s="161"/>
      <c r="F23" s="162"/>
      <c r="G23" s="74">
        <f>SUM(G18:G22)</f>
        <v>0</v>
      </c>
      <c r="H23" s="32">
        <f>SUM(H8:H22)</f>
        <v>1957470.26</v>
      </c>
      <c r="I23" s="33">
        <f>SUM(I8:I22)</f>
        <v>33357429</v>
      </c>
      <c r="J23" s="22"/>
      <c r="K23" s="38"/>
    </row>
    <row r="24" spans="1:11" x14ac:dyDescent="0.25">
      <c r="A24" s="165" t="s">
        <v>13</v>
      </c>
      <c r="B24" s="165"/>
      <c r="C24" s="165"/>
      <c r="D24" s="165"/>
      <c r="E24" s="165"/>
      <c r="F24" s="165"/>
      <c r="G24" s="75">
        <f>SUM(Ноябрь!G24,Декабрь!G23)</f>
        <v>1065385</v>
      </c>
      <c r="H24" s="75">
        <f>SUM(Ноябрь!H24,Декабрь!H23)</f>
        <v>4011256.26</v>
      </c>
      <c r="I24" s="75">
        <f>SUM(Ноябрь!I24,Декабрь!I23)</f>
        <v>42976460.700000003</v>
      </c>
      <c r="J24" s="19"/>
      <c r="K24" s="39">
        <f>SUM(K18:K22)</f>
        <v>17064773.699999999</v>
      </c>
    </row>
  </sheetData>
  <mergeCells count="26">
    <mergeCell ref="B21:F21"/>
    <mergeCell ref="B22:F22"/>
    <mergeCell ref="A23:F23"/>
    <mergeCell ref="A24:F24"/>
    <mergeCell ref="B19:F19"/>
    <mergeCell ref="B20:F20"/>
    <mergeCell ref="B18:F18"/>
    <mergeCell ref="B8:F8"/>
    <mergeCell ref="B9:F9"/>
    <mergeCell ref="B10:F10"/>
    <mergeCell ref="A11:F11"/>
    <mergeCell ref="A12:F12"/>
    <mergeCell ref="A15:K15"/>
    <mergeCell ref="A16:A17"/>
    <mergeCell ref="B16:F17"/>
    <mergeCell ref="G16:I16"/>
    <mergeCell ref="J16:J17"/>
    <mergeCell ref="K16:K17"/>
    <mergeCell ref="A1:K2"/>
    <mergeCell ref="A3:K4"/>
    <mergeCell ref="A5:K5"/>
    <mergeCell ref="A6:A7"/>
    <mergeCell ref="B6:F7"/>
    <mergeCell ref="G6:I6"/>
    <mergeCell ref="J6:J7"/>
    <mergeCell ref="K6:K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E1" zoomScaleNormal="100" workbookViewId="0">
      <selection activeCell="A3" sqref="A3:R4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2.5703125" customWidth="1"/>
    <col min="8" max="8" width="12.85546875" customWidth="1"/>
    <col min="9" max="9" width="11.5703125" customWidth="1"/>
    <col min="10" max="10" width="13.42578125" customWidth="1"/>
    <col min="11" max="11" width="13" customWidth="1"/>
    <col min="12" max="12" width="13.140625" customWidth="1"/>
    <col min="13" max="13" width="12.85546875" customWidth="1"/>
    <col min="14" max="14" width="11.7109375" customWidth="1"/>
    <col min="15" max="15" width="13" customWidth="1"/>
    <col min="16" max="16" width="13.85546875" customWidth="1"/>
    <col min="17" max="17" width="12.42578125" customWidth="1"/>
    <col min="18" max="18" width="14.85546875" customWidth="1"/>
  </cols>
  <sheetData>
    <row r="1" spans="1:18" ht="15" customHeight="1" thickBot="1" x14ac:dyDescent="0.3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</row>
    <row r="2" spans="1:18" ht="15.75" thickBot="1" x14ac:dyDescent="0.3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18" ht="15.75" thickBot="1" x14ac:dyDescent="0.3">
      <c r="A3" s="192" t="s">
        <v>49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1:18" ht="15.75" thickBot="1" x14ac:dyDescent="0.3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19.5" thickBot="1" x14ac:dyDescent="0.3">
      <c r="A5" s="187" t="s">
        <v>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15.75" thickBot="1" x14ac:dyDescent="0.3">
      <c r="A6" s="188" t="s">
        <v>1</v>
      </c>
      <c r="B6" s="188" t="s">
        <v>2</v>
      </c>
      <c r="C6" s="188"/>
      <c r="D6" s="188"/>
      <c r="E6" s="188"/>
      <c r="F6" s="188"/>
      <c r="G6" s="188" t="s">
        <v>15</v>
      </c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</row>
    <row r="7" spans="1:18" ht="15.75" thickBot="1" x14ac:dyDescent="0.3">
      <c r="A7" s="188"/>
      <c r="B7" s="188"/>
      <c r="C7" s="188"/>
      <c r="D7" s="188"/>
      <c r="E7" s="188"/>
      <c r="F7" s="188"/>
      <c r="G7" s="14" t="s">
        <v>20</v>
      </c>
      <c r="H7" s="14" t="s">
        <v>21</v>
      </c>
      <c r="I7" s="14" t="s">
        <v>22</v>
      </c>
      <c r="J7" s="14" t="s">
        <v>23</v>
      </c>
      <c r="K7" s="14" t="s">
        <v>24</v>
      </c>
      <c r="L7" s="14" t="s">
        <v>25</v>
      </c>
      <c r="M7" s="14" t="s">
        <v>26</v>
      </c>
      <c r="N7" s="14" t="s">
        <v>27</v>
      </c>
      <c r="O7" s="14" t="s">
        <v>28</v>
      </c>
      <c r="P7" s="14" t="s">
        <v>29</v>
      </c>
      <c r="Q7" s="14" t="s">
        <v>30</v>
      </c>
      <c r="R7" s="14" t="s">
        <v>31</v>
      </c>
    </row>
    <row r="8" spans="1:18" x14ac:dyDescent="0.25">
      <c r="A8" s="11">
        <v>1</v>
      </c>
      <c r="B8" s="148" t="s">
        <v>16</v>
      </c>
      <c r="C8" s="148"/>
      <c r="D8" s="148"/>
      <c r="E8" s="148"/>
      <c r="F8" s="148"/>
      <c r="G8" s="60">
        <f>Январь!G12</f>
        <v>0</v>
      </c>
      <c r="H8" s="60">
        <f>Февраль!G11</f>
        <v>96810</v>
      </c>
      <c r="I8" s="60">
        <f>Март!G11</f>
        <v>196</v>
      </c>
      <c r="J8" s="61">
        <f>Апрель!G11</f>
        <v>802350</v>
      </c>
      <c r="K8" s="61">
        <f>Май!G11</f>
        <v>0</v>
      </c>
      <c r="L8" s="61">
        <f>Июнь!G11</f>
        <v>22243</v>
      </c>
      <c r="M8" s="61">
        <f>Июль!G11</f>
        <v>243</v>
      </c>
      <c r="N8" s="61">
        <f>Август!G11</f>
        <v>0</v>
      </c>
      <c r="O8" s="61">
        <f>Сентябрь!G11</f>
        <v>0</v>
      </c>
      <c r="P8" s="61">
        <f>Октябрь!G11</f>
        <v>0</v>
      </c>
      <c r="Q8" s="61">
        <f>Ноябрь!G11</f>
        <v>0</v>
      </c>
      <c r="R8" s="61">
        <f>Декабрь!G11</f>
        <v>0</v>
      </c>
    </row>
    <row r="9" spans="1:18" x14ac:dyDescent="0.25">
      <c r="A9" s="7">
        <v>2</v>
      </c>
      <c r="B9" s="149" t="s">
        <v>17</v>
      </c>
      <c r="C9" s="149"/>
      <c r="D9" s="149"/>
      <c r="E9" s="149"/>
      <c r="F9" s="149"/>
      <c r="G9" s="81">
        <f>Январь!H12</f>
        <v>327475</v>
      </c>
      <c r="H9" s="81">
        <f>Февраль!I11</f>
        <v>129673.26</v>
      </c>
      <c r="I9" s="81">
        <f>Март!I11</f>
        <v>78835</v>
      </c>
      <c r="J9" s="61">
        <f>Апрель!I11</f>
        <v>156954</v>
      </c>
      <c r="K9" s="61">
        <f>Май!I11</f>
        <v>49352</v>
      </c>
      <c r="L9" s="61">
        <f>Июнь!I11</f>
        <v>77515</v>
      </c>
      <c r="M9" s="61">
        <f>Июль!I11</f>
        <v>117288</v>
      </c>
      <c r="N9" s="61">
        <f>Август!H11</f>
        <v>38560</v>
      </c>
      <c r="O9" s="61">
        <f>Сентябрь!H11</f>
        <v>70147</v>
      </c>
      <c r="P9" s="56">
        <f>Октябрь!H11</f>
        <v>226536</v>
      </c>
      <c r="Q9" s="56">
        <f>Ноябрь!H11</f>
        <v>91544</v>
      </c>
      <c r="R9" s="56">
        <f>Декабрь!H11</f>
        <v>108154</v>
      </c>
    </row>
    <row r="10" spans="1:18" ht="15.75" thickBot="1" x14ac:dyDescent="0.3">
      <c r="A10" s="8">
        <v>3</v>
      </c>
      <c r="B10" s="147" t="s">
        <v>18</v>
      </c>
      <c r="C10" s="147"/>
      <c r="D10" s="147"/>
      <c r="E10" s="147"/>
      <c r="F10" s="147"/>
      <c r="G10" s="81">
        <f>Январь!I12</f>
        <v>60000</v>
      </c>
      <c r="H10" s="81">
        <f>Февраль!J11</f>
        <v>2074000</v>
      </c>
      <c r="I10" s="81">
        <f>Март!J11</f>
        <v>139150</v>
      </c>
      <c r="J10" s="61">
        <f>Апрель!J11</f>
        <v>850000</v>
      </c>
      <c r="K10" s="61">
        <f>Май!J11</f>
        <v>2160240</v>
      </c>
      <c r="L10" s="61">
        <f>Июнь!J11</f>
        <v>670000</v>
      </c>
      <c r="M10" s="61">
        <f>Июль!J11</f>
        <v>1200000</v>
      </c>
      <c r="N10" s="61">
        <f>Август!I11</f>
        <v>700000</v>
      </c>
      <c r="O10" s="61">
        <f>Сентябрь!I11</f>
        <v>1300000</v>
      </c>
      <c r="P10" s="57">
        <f>Октябрь!I11</f>
        <v>866547</v>
      </c>
      <c r="Q10" s="57">
        <f>Ноябрь!I11</f>
        <v>243050</v>
      </c>
      <c r="R10" s="57">
        <f>Декабрь!I11</f>
        <v>6345000</v>
      </c>
    </row>
    <row r="11" spans="1:18" ht="15.75" thickBot="1" x14ac:dyDescent="0.3">
      <c r="A11" s="160" t="s">
        <v>6</v>
      </c>
      <c r="B11" s="174"/>
      <c r="C11" s="174"/>
      <c r="D11" s="174"/>
      <c r="E11" s="174"/>
      <c r="F11" s="175"/>
      <c r="G11" s="62">
        <f>SUM(G8:G10)</f>
        <v>387475</v>
      </c>
      <c r="H11" s="63">
        <f>SUM(H8:H10)</f>
        <v>2300483.2599999998</v>
      </c>
      <c r="I11" s="64">
        <f>SUM(I8:I10)</f>
        <v>218181</v>
      </c>
      <c r="J11" s="64">
        <f t="shared" ref="J11:K11" si="0">SUM(J8:J10)</f>
        <v>1809304</v>
      </c>
      <c r="K11" s="64">
        <f t="shared" si="0"/>
        <v>2209592</v>
      </c>
      <c r="L11" s="64">
        <f t="shared" ref="L11" si="1">SUM(L8:L10)</f>
        <v>769758</v>
      </c>
      <c r="M11" s="64">
        <f t="shared" ref="M11" si="2">SUM(M8:M10)</f>
        <v>1317531</v>
      </c>
      <c r="N11" s="64">
        <f t="shared" ref="N11" si="3">SUM(N8:N10)</f>
        <v>738560</v>
      </c>
      <c r="O11" s="64">
        <f t="shared" ref="O11" si="4">SUM(O8:O10)</f>
        <v>1370147</v>
      </c>
      <c r="P11" s="33">
        <f t="shared" ref="P11" si="5">SUM(P8:P10)</f>
        <v>1093083</v>
      </c>
      <c r="Q11" s="33">
        <f t="shared" ref="Q11" si="6">SUM(Q8:Q10)</f>
        <v>334594</v>
      </c>
      <c r="R11" s="33">
        <f t="shared" ref="R11" si="7">SUM(R8:R10)</f>
        <v>6453154</v>
      </c>
    </row>
    <row r="12" spans="1:18" x14ac:dyDescent="0.25">
      <c r="A12" s="165" t="s">
        <v>13</v>
      </c>
      <c r="B12" s="165"/>
      <c r="C12" s="165"/>
      <c r="D12" s="165"/>
      <c r="E12" s="165"/>
      <c r="F12" s="165"/>
      <c r="G12" s="193">
        <f>SUM(G11:R11)</f>
        <v>19001862.259999998</v>
      </c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5"/>
    </row>
    <row r="13" spans="1:18" x14ac:dyDescent="0.25">
      <c r="A13" s="9"/>
      <c r="B13" s="9"/>
      <c r="C13" s="9"/>
      <c r="D13" s="9"/>
      <c r="E13" s="9"/>
      <c r="F13" s="9"/>
      <c r="G13" s="5"/>
      <c r="H13" s="5"/>
      <c r="I13" s="5"/>
      <c r="J13" s="10"/>
      <c r="K13" s="10"/>
    </row>
    <row r="14" spans="1:18" ht="15.75" thickBot="1" x14ac:dyDescent="0.3"/>
    <row r="15" spans="1:18" ht="19.5" thickBot="1" x14ac:dyDescent="0.3">
      <c r="A15" s="187" t="s">
        <v>8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 ht="15.75" thickBot="1" x14ac:dyDescent="0.3">
      <c r="A16" s="188" t="s">
        <v>1</v>
      </c>
      <c r="B16" s="188" t="s">
        <v>9</v>
      </c>
      <c r="C16" s="188"/>
      <c r="D16" s="188"/>
      <c r="E16" s="188"/>
      <c r="F16" s="188"/>
      <c r="G16" s="145" t="s">
        <v>15</v>
      </c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</row>
    <row r="17" spans="1:18" ht="15.75" thickBot="1" x14ac:dyDescent="0.3">
      <c r="A17" s="188"/>
      <c r="B17" s="188"/>
      <c r="C17" s="188"/>
      <c r="D17" s="188"/>
      <c r="E17" s="188"/>
      <c r="F17" s="142"/>
      <c r="G17" s="55" t="s">
        <v>20</v>
      </c>
      <c r="H17" s="45" t="s">
        <v>21</v>
      </c>
      <c r="I17" s="14" t="s">
        <v>22</v>
      </c>
      <c r="J17" s="14" t="s">
        <v>23</v>
      </c>
      <c r="K17" s="14" t="s">
        <v>24</v>
      </c>
      <c r="L17" s="14" t="s">
        <v>25</v>
      </c>
      <c r="M17" s="14" t="s">
        <v>26</v>
      </c>
      <c r="N17" s="14" t="s">
        <v>27</v>
      </c>
      <c r="O17" s="14" t="s">
        <v>28</v>
      </c>
      <c r="P17" s="14" t="s">
        <v>29</v>
      </c>
      <c r="Q17" s="14" t="s">
        <v>30</v>
      </c>
      <c r="R17" s="14" t="s">
        <v>31</v>
      </c>
    </row>
    <row r="18" spans="1:18" ht="51.75" customHeight="1" x14ac:dyDescent="0.25">
      <c r="A18" s="11">
        <v>1</v>
      </c>
      <c r="B18" s="123" t="s">
        <v>32</v>
      </c>
      <c r="C18" s="123"/>
      <c r="D18" s="123"/>
      <c r="E18" s="123"/>
      <c r="F18" s="189"/>
      <c r="G18" s="49">
        <f>SUM(Январь!G19:I19)</f>
        <v>4370</v>
      </c>
      <c r="H18" s="49">
        <f>SUM(Февраль!G18:J18)</f>
        <v>1390544</v>
      </c>
      <c r="I18" s="49">
        <f>SUM(Март!G18:J18)</f>
        <v>656000</v>
      </c>
      <c r="J18" s="49">
        <f>SUM(Апрель!G18:J18)</f>
        <v>114000</v>
      </c>
      <c r="K18" s="49">
        <f>SUM(Май!G18:J18)</f>
        <v>100000</v>
      </c>
      <c r="L18" s="49">
        <f>SUM(Июнь!G18:J18)</f>
        <v>0</v>
      </c>
      <c r="M18" s="49">
        <f>SUM(Июль!G18:J18)</f>
        <v>0</v>
      </c>
      <c r="N18" s="49">
        <f>SUM(Август!G18:I18)</f>
        <v>100000</v>
      </c>
      <c r="O18" s="49">
        <f>SUM(Сентябрь!H18:I18)</f>
        <v>0</v>
      </c>
      <c r="P18" s="71">
        <f>SUM(Октябрь!G18:I18)</f>
        <v>58000</v>
      </c>
      <c r="Q18" s="49">
        <f>SUM(Ноябрь!G18:I18)</f>
        <v>39500</v>
      </c>
      <c r="R18" s="49">
        <f>SUM(Декабрь!G18:I18)</f>
        <v>144125</v>
      </c>
    </row>
    <row r="19" spans="1:18" ht="20.25" customHeight="1" x14ac:dyDescent="0.25">
      <c r="A19" s="7">
        <v>3</v>
      </c>
      <c r="B19" s="124" t="s">
        <v>10</v>
      </c>
      <c r="C19" s="124"/>
      <c r="D19" s="124"/>
      <c r="E19" s="124"/>
      <c r="F19" s="190"/>
      <c r="G19" s="47">
        <f>SUM(Январь!H20:I20)</f>
        <v>0</v>
      </c>
      <c r="H19" s="59">
        <f>SUM(Февраль!G19:J19)</f>
        <v>41000</v>
      </c>
      <c r="I19" s="59">
        <f>SUM(Март!G19:J19)</f>
        <v>100000</v>
      </c>
      <c r="J19" s="59">
        <f>SUM(Апрель!G19:J19)</f>
        <v>105000</v>
      </c>
      <c r="K19" s="59">
        <f>SUM(Май!G19:J19)</f>
        <v>0</v>
      </c>
      <c r="L19" s="59">
        <f>SUM(Июнь!G19:J19)</f>
        <v>0</v>
      </c>
      <c r="M19" s="59">
        <f>SUM(Июль!G19:J19)</f>
        <v>0</v>
      </c>
      <c r="N19" s="49">
        <f>SUM(Август!G19:I19)</f>
        <v>0</v>
      </c>
      <c r="O19" s="49">
        <f>SUM(Сентябрь!G19:I19)</f>
        <v>15000</v>
      </c>
      <c r="P19" s="71">
        <f>SUM(Октябрь!G19:I19)</f>
        <v>233080</v>
      </c>
      <c r="Q19" s="71">
        <f>SUM(Ноябрь!G19:I19)</f>
        <v>0</v>
      </c>
      <c r="R19" s="71">
        <f>SUM(Декабрь!G19:I19)</f>
        <v>10000</v>
      </c>
    </row>
    <row r="20" spans="1:18" ht="44.25" customHeight="1" x14ac:dyDescent="0.25">
      <c r="A20" s="7">
        <v>7</v>
      </c>
      <c r="B20" s="129" t="s">
        <v>11</v>
      </c>
      <c r="C20" s="129"/>
      <c r="D20" s="129"/>
      <c r="E20" s="129"/>
      <c r="F20" s="183"/>
      <c r="G20" s="47">
        <f>SUM(Январь!G21:I21)</f>
        <v>16950</v>
      </c>
      <c r="H20" s="59">
        <f>SUM(Февраль!G20:J20)</f>
        <v>12285</v>
      </c>
      <c r="I20" s="59">
        <f>SUM(Март!G20:J20)</f>
        <v>6631</v>
      </c>
      <c r="J20" s="59">
        <f>SUM(Апрель!G20:J20)</f>
        <v>11045</v>
      </c>
      <c r="K20" s="59">
        <f>SUM(Май!G20:J20)</f>
        <v>11445</v>
      </c>
      <c r="L20" s="59">
        <f>SUM(Июнь!G20:J20)</f>
        <v>24045</v>
      </c>
      <c r="M20" s="59">
        <f>SUM(Июль!G20:J20)</f>
        <v>106045</v>
      </c>
      <c r="N20" s="49">
        <f>SUM(Август!G20:I20)</f>
        <v>50000</v>
      </c>
      <c r="O20" s="49">
        <f>SUM(Сентябрь!G20:I20)</f>
        <v>65590</v>
      </c>
      <c r="P20" s="71">
        <f>SUM(Октябрь!G20:I20)</f>
        <v>56045</v>
      </c>
      <c r="Q20" s="71">
        <f>SUM(Ноябрь!G20:I20)</f>
        <v>56045</v>
      </c>
      <c r="R20" s="71">
        <f>SUM(Декабрь!G20:I20)</f>
        <v>64205</v>
      </c>
    </row>
    <row r="21" spans="1:18" ht="44.25" customHeight="1" x14ac:dyDescent="0.25">
      <c r="A21" s="8">
        <v>8</v>
      </c>
      <c r="B21" s="130" t="s">
        <v>12</v>
      </c>
      <c r="C21" s="130"/>
      <c r="D21" s="130"/>
      <c r="E21" s="130"/>
      <c r="F21" s="196"/>
      <c r="G21" s="47">
        <f>SUM(Январь!G22:I22)</f>
        <v>500000</v>
      </c>
      <c r="H21" s="59">
        <f>SUM(Февраль!G21:J21)</f>
        <v>469000</v>
      </c>
      <c r="I21" s="59">
        <f>SUM(Март!G21:J21)</f>
        <v>50000</v>
      </c>
      <c r="J21" s="59">
        <f>SUM(Апрель!G21:J21)</f>
        <v>28150</v>
      </c>
      <c r="K21" s="59">
        <f>SUM(Май!G21:J21)</f>
        <v>0</v>
      </c>
      <c r="L21" s="59">
        <f>SUM(Июнь!G21:J21)</f>
        <v>0</v>
      </c>
      <c r="M21" s="59">
        <f>SUM(Июль!G21:J21)</f>
        <v>10000</v>
      </c>
      <c r="N21" s="49">
        <f>SUM(Август!G21:I21)</f>
        <v>0</v>
      </c>
      <c r="O21" s="49">
        <f>SUM(Сентябрь!G21:I21)</f>
        <v>0</v>
      </c>
      <c r="P21" s="71">
        <f>SUM(Октябрь!G21:I21)</f>
        <v>0</v>
      </c>
      <c r="Q21" s="71">
        <f>SUM(Ноябрь!G21:I21)</f>
        <v>309970</v>
      </c>
      <c r="R21" s="71">
        <f>SUM(Декабрь!G21:I21)</f>
        <v>50799</v>
      </c>
    </row>
    <row r="22" spans="1:18" ht="27.75" customHeight="1" thickBot="1" x14ac:dyDescent="0.3">
      <c r="A22" s="8">
        <v>9</v>
      </c>
      <c r="B22" s="130" t="s">
        <v>19</v>
      </c>
      <c r="C22" s="130"/>
      <c r="D22" s="130"/>
      <c r="E22" s="130"/>
      <c r="F22" s="196"/>
      <c r="G22" s="48">
        <f>SUM(Январь!G23:I23)</f>
        <v>0</v>
      </c>
      <c r="H22" s="59">
        <f>SUM(Февраль!G22:J22)</f>
        <v>358810.7</v>
      </c>
      <c r="I22" s="59">
        <f>SUM(Март!G22:J22)</f>
        <v>57254</v>
      </c>
      <c r="J22" s="59">
        <f>SUM(Апрель!G22:J22)</f>
        <v>413727</v>
      </c>
      <c r="K22" s="59">
        <f>SUM(Май!G22:J22)</f>
        <v>1345350</v>
      </c>
      <c r="L22" s="59">
        <f>SUM(Июнь!G22:J22)</f>
        <v>1317559</v>
      </c>
      <c r="M22" s="59">
        <f>SUM(Июль!G22:J22)</f>
        <v>1628516</v>
      </c>
      <c r="N22" s="49">
        <f>SUM(Август!G22:I22)</f>
        <v>724611</v>
      </c>
      <c r="O22" s="49">
        <f>SUM(Сентябрь!G22:I22)</f>
        <v>1283501</v>
      </c>
      <c r="P22" s="71">
        <f>SUM(Октябрь!G22:I22)</f>
        <v>786703</v>
      </c>
      <c r="Q22" s="71">
        <f>SUM(Ноябрь!G22:I22)</f>
        <v>80431</v>
      </c>
      <c r="R22" s="71">
        <f>SUM(Декабрь!G22:I22)</f>
        <v>4059442</v>
      </c>
    </row>
    <row r="23" spans="1:18" ht="15.75" thickBot="1" x14ac:dyDescent="0.3">
      <c r="A23" s="160" t="s">
        <v>6</v>
      </c>
      <c r="B23" s="161"/>
      <c r="C23" s="161"/>
      <c r="D23" s="161"/>
      <c r="E23" s="161"/>
      <c r="F23" s="162"/>
      <c r="G23" s="32">
        <f>SUM(G18:G22)</f>
        <v>521320</v>
      </c>
      <c r="H23" s="32">
        <f>SUM(H18:H22)</f>
        <v>2271639.7000000002</v>
      </c>
      <c r="I23" s="32">
        <f>SUM(I18:I22)</f>
        <v>869885</v>
      </c>
      <c r="J23" s="32">
        <f t="shared" ref="J23:R23" si="8">SUM(J18:J22)</f>
        <v>671922</v>
      </c>
      <c r="K23" s="32">
        <f t="shared" si="8"/>
        <v>1456795</v>
      </c>
      <c r="L23" s="32">
        <f t="shared" si="8"/>
        <v>1341604</v>
      </c>
      <c r="M23" s="63">
        <f t="shared" si="8"/>
        <v>1744561</v>
      </c>
      <c r="N23" s="32">
        <f t="shared" si="8"/>
        <v>874611</v>
      </c>
      <c r="O23" s="32">
        <f t="shared" si="8"/>
        <v>1364091</v>
      </c>
      <c r="P23" s="32">
        <f t="shared" si="8"/>
        <v>1133828</v>
      </c>
      <c r="Q23" s="32">
        <f t="shared" si="8"/>
        <v>485946</v>
      </c>
      <c r="R23" s="32">
        <f t="shared" si="8"/>
        <v>4328571</v>
      </c>
    </row>
    <row r="24" spans="1:18" x14ac:dyDescent="0.25">
      <c r="A24" s="165" t="s">
        <v>13</v>
      </c>
      <c r="B24" s="165"/>
      <c r="C24" s="165"/>
      <c r="D24" s="165"/>
      <c r="E24" s="165"/>
      <c r="F24" s="197"/>
      <c r="G24" s="193">
        <f>SUM(G23:R23)</f>
        <v>17064773.699999999</v>
      </c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5"/>
    </row>
  </sheetData>
  <mergeCells count="24">
    <mergeCell ref="G24:R24"/>
    <mergeCell ref="B21:F21"/>
    <mergeCell ref="B22:F22"/>
    <mergeCell ref="A23:F23"/>
    <mergeCell ref="A24:F24"/>
    <mergeCell ref="A1:R2"/>
    <mergeCell ref="A3:R4"/>
    <mergeCell ref="A5:R5"/>
    <mergeCell ref="G6:R6"/>
    <mergeCell ref="G12:R12"/>
    <mergeCell ref="B8:F8"/>
    <mergeCell ref="B9:F9"/>
    <mergeCell ref="B10:F10"/>
    <mergeCell ref="A11:F11"/>
    <mergeCell ref="A12:F12"/>
    <mergeCell ref="A15:R15"/>
    <mergeCell ref="A6:A7"/>
    <mergeCell ref="B6:F7"/>
    <mergeCell ref="B20:F20"/>
    <mergeCell ref="A16:A17"/>
    <mergeCell ref="B16:F17"/>
    <mergeCell ref="B18:F18"/>
    <mergeCell ref="G16:R16"/>
    <mergeCell ref="B19:F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N21" sqref="N21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6.85546875" customWidth="1"/>
    <col min="8" max="8" width="6.7109375" customWidth="1"/>
    <col min="9" max="9" width="12.28515625" customWidth="1"/>
    <col min="10" max="10" width="13.28515625" customWidth="1"/>
    <col min="11" max="11" width="40.85546875" customWidth="1"/>
    <col min="12" max="12" width="21.140625" customWidth="1"/>
  </cols>
  <sheetData>
    <row r="1" spans="1:12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5.75" thickBot="1" x14ac:dyDescent="0.3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x14ac:dyDescent="0.25">
      <c r="A3" s="152" t="s">
        <v>38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1:12" ht="15.75" thickBot="1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7"/>
    </row>
    <row r="5" spans="1:12" ht="19.5" thickBot="1" x14ac:dyDescent="0.3">
      <c r="A5" s="133" t="s">
        <v>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5"/>
    </row>
    <row r="6" spans="1:12" ht="15.75" thickBot="1" x14ac:dyDescent="0.3">
      <c r="A6" s="158" t="s">
        <v>1</v>
      </c>
      <c r="B6" s="138" t="s">
        <v>2</v>
      </c>
      <c r="C6" s="138"/>
      <c r="D6" s="138"/>
      <c r="E6" s="138"/>
      <c r="F6" s="138"/>
      <c r="G6" s="142" t="s">
        <v>15</v>
      </c>
      <c r="H6" s="143"/>
      <c r="I6" s="143"/>
      <c r="J6" s="143"/>
      <c r="K6" s="136" t="s">
        <v>14</v>
      </c>
      <c r="L6" s="145" t="s">
        <v>13</v>
      </c>
    </row>
    <row r="7" spans="1:12" ht="15.75" thickBot="1" x14ac:dyDescent="0.3">
      <c r="A7" s="159"/>
      <c r="B7" s="140"/>
      <c r="C7" s="140"/>
      <c r="D7" s="140"/>
      <c r="E7" s="140"/>
      <c r="F7" s="140"/>
      <c r="G7" s="172" t="s">
        <v>16</v>
      </c>
      <c r="H7" s="173"/>
      <c r="I7" s="13" t="s">
        <v>17</v>
      </c>
      <c r="J7" s="12" t="s">
        <v>18</v>
      </c>
      <c r="K7" s="137"/>
      <c r="L7" s="146"/>
    </row>
    <row r="8" spans="1:12" ht="30.75" customHeight="1" x14ac:dyDescent="0.25">
      <c r="A8" s="3">
        <v>1</v>
      </c>
      <c r="B8" s="148" t="s">
        <v>3</v>
      </c>
      <c r="C8" s="148"/>
      <c r="D8" s="148"/>
      <c r="E8" s="148"/>
      <c r="F8" s="148"/>
      <c r="G8" s="171"/>
      <c r="H8" s="171"/>
      <c r="I8" s="29">
        <v>116758.26</v>
      </c>
      <c r="J8" s="29">
        <v>2025000</v>
      </c>
      <c r="K8" s="115" t="s">
        <v>53</v>
      </c>
      <c r="L8" s="35">
        <f>SUM(Январь!K8,Февраль!G8:J8)</f>
        <v>2444300.2599999998</v>
      </c>
    </row>
    <row r="9" spans="1:12" x14ac:dyDescent="0.25">
      <c r="A9" s="1">
        <v>2</v>
      </c>
      <c r="B9" s="149" t="s">
        <v>4</v>
      </c>
      <c r="C9" s="149"/>
      <c r="D9" s="149"/>
      <c r="E9" s="149"/>
      <c r="F9" s="149"/>
      <c r="G9" s="167">
        <v>16810</v>
      </c>
      <c r="H9" s="167"/>
      <c r="I9" s="30">
        <v>12915</v>
      </c>
      <c r="J9" s="30">
        <v>1000</v>
      </c>
      <c r="K9" s="19"/>
      <c r="L9" s="35">
        <f>SUM(Январь!K9,Февраль!G9:J9)</f>
        <v>110658</v>
      </c>
    </row>
    <row r="10" spans="1:12" ht="15.75" thickBot="1" x14ac:dyDescent="0.3">
      <c r="A10" s="4">
        <v>3</v>
      </c>
      <c r="B10" s="147" t="s">
        <v>5</v>
      </c>
      <c r="C10" s="147"/>
      <c r="D10" s="147"/>
      <c r="E10" s="147"/>
      <c r="F10" s="147"/>
      <c r="G10" s="168">
        <v>80000</v>
      </c>
      <c r="H10" s="168"/>
      <c r="I10" s="31"/>
      <c r="J10" s="31">
        <v>48000</v>
      </c>
      <c r="K10" s="19" t="s">
        <v>50</v>
      </c>
      <c r="L10" s="35">
        <f>SUM(Январь!K10,Февраль!G10:J10)</f>
        <v>133000</v>
      </c>
    </row>
    <row r="11" spans="1:12" ht="15.75" thickBot="1" x14ac:dyDescent="0.3">
      <c r="A11" s="160" t="s">
        <v>6</v>
      </c>
      <c r="B11" s="174"/>
      <c r="C11" s="174"/>
      <c r="D11" s="174"/>
      <c r="E11" s="174"/>
      <c r="F11" s="175"/>
      <c r="G11" s="163">
        <f>SUM(G8:H10)</f>
        <v>96810</v>
      </c>
      <c r="H11" s="164"/>
      <c r="I11" s="32">
        <f>SUM(I8:I10)</f>
        <v>129673.26</v>
      </c>
      <c r="J11" s="33">
        <f>SUM(J8:J10)</f>
        <v>2074000</v>
      </c>
      <c r="K11" s="20"/>
      <c r="L11" s="36"/>
    </row>
    <row r="12" spans="1:12" x14ac:dyDescent="0.25">
      <c r="A12" s="165" t="s">
        <v>13</v>
      </c>
      <c r="B12" s="165"/>
      <c r="C12" s="165"/>
      <c r="D12" s="165"/>
      <c r="E12" s="165"/>
      <c r="F12" s="165"/>
      <c r="G12" s="176">
        <f>SUM(Январь!G13,Февраль!G11)</f>
        <v>96810</v>
      </c>
      <c r="H12" s="176"/>
      <c r="I12" s="34">
        <f>SUM(Январь!H13,Февраль!I11)</f>
        <v>457148.26</v>
      </c>
      <c r="J12" s="34">
        <f>SUM(Январь!I13,Февраль!J11)</f>
        <v>2134000</v>
      </c>
      <c r="K12" s="19"/>
      <c r="L12" s="39">
        <f>SUM(L8:L10)</f>
        <v>2687958.26</v>
      </c>
    </row>
    <row r="13" spans="1:12" x14ac:dyDescent="0.25">
      <c r="A13" s="9"/>
      <c r="B13" s="9"/>
      <c r="C13" s="9"/>
      <c r="D13" s="9"/>
      <c r="E13" s="9"/>
      <c r="F13" s="9"/>
      <c r="G13" s="5"/>
      <c r="H13" s="5"/>
      <c r="I13" s="5"/>
      <c r="J13" s="5"/>
      <c r="K13" s="10"/>
      <c r="L13" s="10"/>
    </row>
    <row r="14" spans="1:12" ht="15.75" thickBot="1" x14ac:dyDescent="0.3"/>
    <row r="15" spans="1:12" ht="19.5" thickBot="1" x14ac:dyDescent="0.3">
      <c r="A15" s="133" t="s">
        <v>8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5"/>
    </row>
    <row r="16" spans="1:12" ht="15.75" thickBot="1" x14ac:dyDescent="0.3">
      <c r="A16" s="136" t="s">
        <v>1</v>
      </c>
      <c r="B16" s="136" t="s">
        <v>9</v>
      </c>
      <c r="C16" s="138"/>
      <c r="D16" s="138"/>
      <c r="E16" s="138"/>
      <c r="F16" s="139"/>
      <c r="G16" s="142" t="s">
        <v>15</v>
      </c>
      <c r="H16" s="143"/>
      <c r="I16" s="143"/>
      <c r="J16" s="144"/>
      <c r="K16" s="145" t="s">
        <v>14</v>
      </c>
      <c r="L16" s="145" t="s">
        <v>13</v>
      </c>
    </row>
    <row r="17" spans="1:12" ht="15.75" thickBot="1" x14ac:dyDescent="0.3">
      <c r="A17" s="137"/>
      <c r="B17" s="137"/>
      <c r="C17" s="140"/>
      <c r="D17" s="140"/>
      <c r="E17" s="140"/>
      <c r="F17" s="141"/>
      <c r="G17" s="169" t="s">
        <v>16</v>
      </c>
      <c r="H17" s="170"/>
      <c r="I17" s="16" t="s">
        <v>17</v>
      </c>
      <c r="J17" s="15" t="s">
        <v>18</v>
      </c>
      <c r="K17" s="146"/>
      <c r="L17" s="146"/>
    </row>
    <row r="18" spans="1:12" ht="49.5" customHeight="1" x14ac:dyDescent="0.25">
      <c r="A18" s="3">
        <v>1</v>
      </c>
      <c r="B18" s="123" t="s">
        <v>32</v>
      </c>
      <c r="C18" s="123"/>
      <c r="D18" s="123"/>
      <c r="E18" s="123"/>
      <c r="F18" s="123"/>
      <c r="G18" s="171"/>
      <c r="H18" s="171"/>
      <c r="I18" s="29">
        <v>56544</v>
      </c>
      <c r="J18" s="29">
        <v>1334000</v>
      </c>
      <c r="K18" s="18" t="s">
        <v>52</v>
      </c>
      <c r="L18" s="37">
        <f>SUM(Январь!K19,Февраль!G18:J18)</f>
        <v>1394914</v>
      </c>
    </row>
    <row r="19" spans="1:12" ht="20.25" customHeight="1" x14ac:dyDescent="0.25">
      <c r="A19" s="1">
        <v>2</v>
      </c>
      <c r="B19" s="124" t="s">
        <v>10</v>
      </c>
      <c r="C19" s="124"/>
      <c r="D19" s="124"/>
      <c r="E19" s="124"/>
      <c r="F19" s="124"/>
      <c r="G19" s="167">
        <v>41000</v>
      </c>
      <c r="H19" s="167"/>
      <c r="I19" s="30"/>
      <c r="J19" s="30"/>
      <c r="K19" s="2"/>
      <c r="L19" s="37">
        <f>SUM(Январь!K20,Февраль!G19:J19)</f>
        <v>41000</v>
      </c>
    </row>
    <row r="20" spans="1:12" ht="44.25" customHeight="1" x14ac:dyDescent="0.25">
      <c r="A20" s="79">
        <v>3</v>
      </c>
      <c r="B20" s="129" t="s">
        <v>11</v>
      </c>
      <c r="C20" s="129"/>
      <c r="D20" s="129"/>
      <c r="E20" s="129"/>
      <c r="F20" s="129"/>
      <c r="G20" s="167">
        <v>12285</v>
      </c>
      <c r="H20" s="167"/>
      <c r="I20" s="30"/>
      <c r="J20" s="30"/>
      <c r="K20" s="2"/>
      <c r="L20" s="37">
        <f>SUM(Январь!K21,Февраль!G20:J20)</f>
        <v>29235</v>
      </c>
    </row>
    <row r="21" spans="1:12" ht="44.25" customHeight="1" x14ac:dyDescent="0.25">
      <c r="A21" s="80">
        <v>4</v>
      </c>
      <c r="B21" s="130" t="s">
        <v>12</v>
      </c>
      <c r="C21" s="130"/>
      <c r="D21" s="130"/>
      <c r="E21" s="130"/>
      <c r="F21" s="130"/>
      <c r="G21" s="168">
        <v>100000</v>
      </c>
      <c r="H21" s="168"/>
      <c r="I21" s="31"/>
      <c r="J21" s="31">
        <v>369000</v>
      </c>
      <c r="K21" s="113" t="s">
        <v>51</v>
      </c>
      <c r="L21" s="37">
        <f>SUM(Январь!K22,Февраль!G21:J21)</f>
        <v>969000</v>
      </c>
    </row>
    <row r="22" spans="1:12" ht="27.75" customHeight="1" thickBot="1" x14ac:dyDescent="0.3">
      <c r="A22" s="4">
        <v>5</v>
      </c>
      <c r="B22" s="130" t="s">
        <v>34</v>
      </c>
      <c r="C22" s="130"/>
      <c r="D22" s="130"/>
      <c r="E22" s="130"/>
      <c r="F22" s="130"/>
      <c r="G22" s="168"/>
      <c r="H22" s="168"/>
      <c r="I22" s="110"/>
      <c r="J22" s="31">
        <v>358810.7</v>
      </c>
      <c r="K22" s="114" t="s">
        <v>54</v>
      </c>
      <c r="L22" s="37">
        <f>SUM(Январь!K23,Февраль!G22:J22)</f>
        <v>358810.7</v>
      </c>
    </row>
    <row r="23" spans="1:12" ht="15.75" thickBot="1" x14ac:dyDescent="0.3">
      <c r="A23" s="160" t="s">
        <v>6</v>
      </c>
      <c r="B23" s="161"/>
      <c r="C23" s="161"/>
      <c r="D23" s="161"/>
      <c r="E23" s="161"/>
      <c r="F23" s="162"/>
      <c r="G23" s="163">
        <f>SUM(G18:H22)</f>
        <v>153285</v>
      </c>
      <c r="H23" s="164"/>
      <c r="I23" s="109">
        <f>SUM(I18:I22)</f>
        <v>56544</v>
      </c>
      <c r="J23" s="33">
        <f>SUM(J18:J22)</f>
        <v>2061810.7</v>
      </c>
      <c r="K23" s="22"/>
      <c r="L23" s="38"/>
    </row>
    <row r="24" spans="1:12" x14ac:dyDescent="0.25">
      <c r="A24" s="165" t="s">
        <v>13</v>
      </c>
      <c r="B24" s="165"/>
      <c r="C24" s="165"/>
      <c r="D24" s="165"/>
      <c r="E24" s="165"/>
      <c r="F24" s="165"/>
      <c r="G24" s="166">
        <f>SUM(Январь!G25,Февраль!G23)</f>
        <v>672235</v>
      </c>
      <c r="H24" s="166"/>
      <c r="I24" s="40">
        <f>SUM(Январь!H25,Февраль!I23)</f>
        <v>60914</v>
      </c>
      <c r="J24" s="34">
        <f>SUM(Январь!I25,Февраль!J23)</f>
        <v>2061810.7</v>
      </c>
      <c r="K24" s="19"/>
      <c r="L24" s="39">
        <f>SUM(L18:L22)</f>
        <v>2792959.7</v>
      </c>
    </row>
  </sheetData>
  <mergeCells count="40">
    <mergeCell ref="A16:A17"/>
    <mergeCell ref="B16:F17"/>
    <mergeCell ref="G16:J16"/>
    <mergeCell ref="A1:L2"/>
    <mergeCell ref="A3:L4"/>
    <mergeCell ref="A5:L5"/>
    <mergeCell ref="A6:A7"/>
    <mergeCell ref="B6:F7"/>
    <mergeCell ref="G6:J6"/>
    <mergeCell ref="K6:K7"/>
    <mergeCell ref="L6:L7"/>
    <mergeCell ref="G7:H7"/>
    <mergeCell ref="A11:F11"/>
    <mergeCell ref="G11:H11"/>
    <mergeCell ref="A12:F12"/>
    <mergeCell ref="G12:H12"/>
    <mergeCell ref="A15:L15"/>
    <mergeCell ref="B8:F8"/>
    <mergeCell ref="G8:H8"/>
    <mergeCell ref="B9:F9"/>
    <mergeCell ref="G9:H9"/>
    <mergeCell ref="B10:F10"/>
    <mergeCell ref="G10:H10"/>
    <mergeCell ref="K16:K17"/>
    <mergeCell ref="L16:L17"/>
    <mergeCell ref="G17:H17"/>
    <mergeCell ref="B19:F19"/>
    <mergeCell ref="G19:H19"/>
    <mergeCell ref="B18:F18"/>
    <mergeCell ref="G18:H18"/>
    <mergeCell ref="A23:F23"/>
    <mergeCell ref="G23:H23"/>
    <mergeCell ref="A24:F24"/>
    <mergeCell ref="G24:H24"/>
    <mergeCell ref="B20:F20"/>
    <mergeCell ref="G20:H20"/>
    <mergeCell ref="B21:F21"/>
    <mergeCell ref="G21:H21"/>
    <mergeCell ref="B22:F22"/>
    <mergeCell ref="G22:H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P15" sqref="P15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6.85546875" customWidth="1"/>
    <col min="8" max="8" width="6.7109375" customWidth="1"/>
    <col min="9" max="9" width="11.5703125" bestFit="1" customWidth="1"/>
    <col min="10" max="10" width="13.7109375" customWidth="1"/>
    <col min="11" max="11" width="37.7109375" customWidth="1"/>
    <col min="12" max="12" width="21.140625" customWidth="1"/>
  </cols>
  <sheetData>
    <row r="1" spans="1:12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5.75" thickBot="1" x14ac:dyDescent="0.3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x14ac:dyDescent="0.25">
      <c r="A3" s="152" t="s">
        <v>39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1:12" ht="15.75" thickBot="1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7"/>
    </row>
    <row r="5" spans="1:12" ht="19.5" thickBot="1" x14ac:dyDescent="0.3">
      <c r="A5" s="133" t="s">
        <v>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5"/>
    </row>
    <row r="6" spans="1:12" ht="15.75" thickBot="1" x14ac:dyDescent="0.3">
      <c r="A6" s="158" t="s">
        <v>1</v>
      </c>
      <c r="B6" s="138" t="s">
        <v>2</v>
      </c>
      <c r="C6" s="138"/>
      <c r="D6" s="138"/>
      <c r="E6" s="138"/>
      <c r="F6" s="138"/>
      <c r="G6" s="142" t="s">
        <v>15</v>
      </c>
      <c r="H6" s="143"/>
      <c r="I6" s="143"/>
      <c r="J6" s="143"/>
      <c r="K6" s="136" t="s">
        <v>14</v>
      </c>
      <c r="L6" s="145" t="s">
        <v>35</v>
      </c>
    </row>
    <row r="7" spans="1:12" ht="15.75" thickBot="1" x14ac:dyDescent="0.3">
      <c r="A7" s="159"/>
      <c r="B7" s="140"/>
      <c r="C7" s="140"/>
      <c r="D7" s="140"/>
      <c r="E7" s="140"/>
      <c r="F7" s="140"/>
      <c r="G7" s="172" t="s">
        <v>16</v>
      </c>
      <c r="H7" s="173"/>
      <c r="I7" s="13" t="s">
        <v>17</v>
      </c>
      <c r="J7" s="12" t="s">
        <v>18</v>
      </c>
      <c r="K7" s="137"/>
      <c r="L7" s="146"/>
    </row>
    <row r="8" spans="1:12" x14ac:dyDescent="0.25">
      <c r="A8" s="3">
        <v>1</v>
      </c>
      <c r="B8" s="148" t="s">
        <v>3</v>
      </c>
      <c r="C8" s="148"/>
      <c r="D8" s="148"/>
      <c r="E8" s="148"/>
      <c r="F8" s="148"/>
      <c r="G8" s="171">
        <v>196</v>
      </c>
      <c r="H8" s="171"/>
      <c r="I8" s="29">
        <v>59340</v>
      </c>
      <c r="J8" s="29"/>
      <c r="K8" s="21"/>
      <c r="L8" s="35">
        <f>SUM(Февраль!L8,Март!G8:J8)</f>
        <v>2503836.2599999998</v>
      </c>
    </row>
    <row r="9" spans="1:12" x14ac:dyDescent="0.25">
      <c r="A9" s="1">
        <v>2</v>
      </c>
      <c r="B9" s="149" t="s">
        <v>4</v>
      </c>
      <c r="C9" s="149"/>
      <c r="D9" s="149"/>
      <c r="E9" s="149"/>
      <c r="F9" s="149"/>
      <c r="G9" s="167"/>
      <c r="H9" s="167"/>
      <c r="I9" s="30">
        <v>17895</v>
      </c>
      <c r="J9" s="30">
        <v>139150</v>
      </c>
      <c r="K9" s="19" t="s">
        <v>55</v>
      </c>
      <c r="L9" s="35">
        <f>SUM(Февраль!L9,Март!G9:J9)</f>
        <v>267703</v>
      </c>
    </row>
    <row r="10" spans="1:12" ht="15.75" thickBot="1" x14ac:dyDescent="0.3">
      <c r="A10" s="4">
        <v>3</v>
      </c>
      <c r="B10" s="147" t="s">
        <v>5</v>
      </c>
      <c r="C10" s="147"/>
      <c r="D10" s="147"/>
      <c r="E10" s="147"/>
      <c r="F10" s="147"/>
      <c r="G10" s="168"/>
      <c r="H10" s="168"/>
      <c r="I10" s="58">
        <v>1600</v>
      </c>
      <c r="J10" s="31"/>
      <c r="K10" s="19"/>
      <c r="L10" s="35">
        <f>SUM(Февраль!L10,Март!G10:J10)</f>
        <v>134600</v>
      </c>
    </row>
    <row r="11" spans="1:12" ht="15.75" thickBot="1" x14ac:dyDescent="0.3">
      <c r="A11" s="160" t="s">
        <v>6</v>
      </c>
      <c r="B11" s="174"/>
      <c r="C11" s="174"/>
      <c r="D11" s="174"/>
      <c r="E11" s="174"/>
      <c r="F11" s="175"/>
      <c r="G11" s="163">
        <f>SUM(G8:H10)</f>
        <v>196</v>
      </c>
      <c r="H11" s="164"/>
      <c r="I11" s="32">
        <f>SUM(I8:I10)</f>
        <v>78835</v>
      </c>
      <c r="J11" s="33">
        <f>SUM(J8:J10)</f>
        <v>139150</v>
      </c>
      <c r="K11" s="20"/>
      <c r="L11" s="36"/>
    </row>
    <row r="12" spans="1:12" x14ac:dyDescent="0.25">
      <c r="A12" s="165" t="s">
        <v>13</v>
      </c>
      <c r="B12" s="165"/>
      <c r="C12" s="165"/>
      <c r="D12" s="165"/>
      <c r="E12" s="165"/>
      <c r="F12" s="165"/>
      <c r="G12" s="176">
        <f>SUM(Февраль!G12,Март!G11)</f>
        <v>97006</v>
      </c>
      <c r="H12" s="176"/>
      <c r="I12" s="34">
        <f>SUM(Февраль!I12,Март!I11)</f>
        <v>535983.26</v>
      </c>
      <c r="J12" s="34">
        <f>SUM(Февраль!J12,Март!J11)</f>
        <v>2273150</v>
      </c>
      <c r="K12" s="19"/>
      <c r="L12" s="39">
        <f>SUM(L8:L10)</f>
        <v>2906139.26</v>
      </c>
    </row>
    <row r="13" spans="1:12" x14ac:dyDescent="0.25">
      <c r="A13" s="9"/>
      <c r="B13" s="9"/>
      <c r="C13" s="9"/>
      <c r="D13" s="9"/>
      <c r="E13" s="9"/>
      <c r="F13" s="9"/>
      <c r="G13" s="5"/>
      <c r="H13" s="5"/>
      <c r="I13" s="5"/>
      <c r="J13" s="5"/>
      <c r="K13" s="10"/>
      <c r="L13" s="10"/>
    </row>
    <row r="14" spans="1:12" ht="15.75" thickBot="1" x14ac:dyDescent="0.3"/>
    <row r="15" spans="1:12" ht="19.5" thickBot="1" x14ac:dyDescent="0.3">
      <c r="A15" s="133" t="s">
        <v>8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5"/>
    </row>
    <row r="16" spans="1:12" ht="15.75" thickBot="1" x14ac:dyDescent="0.3">
      <c r="A16" s="136" t="s">
        <v>1</v>
      </c>
      <c r="B16" s="136" t="s">
        <v>9</v>
      </c>
      <c r="C16" s="138"/>
      <c r="D16" s="138"/>
      <c r="E16" s="138"/>
      <c r="F16" s="139"/>
      <c r="G16" s="142" t="s">
        <v>15</v>
      </c>
      <c r="H16" s="143"/>
      <c r="I16" s="143"/>
      <c r="J16" s="144"/>
      <c r="K16" s="145" t="s">
        <v>14</v>
      </c>
      <c r="L16" s="145" t="s">
        <v>36</v>
      </c>
    </row>
    <row r="17" spans="1:14" ht="15.75" thickBot="1" x14ac:dyDescent="0.3">
      <c r="A17" s="137"/>
      <c r="B17" s="137"/>
      <c r="C17" s="140"/>
      <c r="D17" s="140"/>
      <c r="E17" s="140"/>
      <c r="F17" s="141"/>
      <c r="G17" s="169" t="s">
        <v>16</v>
      </c>
      <c r="H17" s="170"/>
      <c r="I17" s="16" t="s">
        <v>17</v>
      </c>
      <c r="J17" s="15" t="s">
        <v>18</v>
      </c>
      <c r="K17" s="146"/>
      <c r="L17" s="146"/>
    </row>
    <row r="18" spans="1:14" ht="48.75" customHeight="1" x14ac:dyDescent="0.25">
      <c r="A18" s="3">
        <v>1</v>
      </c>
      <c r="B18" s="123" t="s">
        <v>32</v>
      </c>
      <c r="C18" s="123"/>
      <c r="D18" s="123"/>
      <c r="E18" s="123"/>
      <c r="F18" s="123"/>
      <c r="G18" s="180"/>
      <c r="H18" s="180"/>
      <c r="I18" s="29">
        <v>656000</v>
      </c>
      <c r="J18" s="29"/>
      <c r="K18" s="25" t="s">
        <v>57</v>
      </c>
      <c r="L18" s="37">
        <f>SUM(Февраль!L18,Март!G18:J18)</f>
        <v>2050914</v>
      </c>
    </row>
    <row r="19" spans="1:14" ht="20.25" customHeight="1" x14ac:dyDescent="0.25">
      <c r="A19" s="1">
        <v>2</v>
      </c>
      <c r="B19" s="124" t="s">
        <v>10</v>
      </c>
      <c r="C19" s="124"/>
      <c r="D19" s="124"/>
      <c r="E19" s="124"/>
      <c r="F19" s="124"/>
      <c r="G19" s="167">
        <v>100000</v>
      </c>
      <c r="H19" s="167"/>
      <c r="I19" s="30"/>
      <c r="J19" s="30"/>
      <c r="K19" s="2"/>
      <c r="L19" s="37">
        <f>SUM(Февраль!L19,Март!G19:J19)</f>
        <v>141000</v>
      </c>
    </row>
    <row r="20" spans="1:14" ht="44.25" customHeight="1" x14ac:dyDescent="0.25">
      <c r="A20" s="79">
        <v>3</v>
      </c>
      <c r="B20" s="129" t="s">
        <v>11</v>
      </c>
      <c r="C20" s="129"/>
      <c r="D20" s="129"/>
      <c r="E20" s="129"/>
      <c r="F20" s="129"/>
      <c r="G20" s="167"/>
      <c r="H20" s="167"/>
      <c r="I20" s="30">
        <v>6631</v>
      </c>
      <c r="J20" s="30"/>
      <c r="K20" s="2"/>
      <c r="L20" s="37">
        <f>SUM(Февраль!L20,Март!G20:J20)</f>
        <v>35866</v>
      </c>
      <c r="M20" s="178"/>
      <c r="N20" s="179"/>
    </row>
    <row r="21" spans="1:14" ht="44.25" customHeight="1" x14ac:dyDescent="0.25">
      <c r="A21" s="80">
        <v>4</v>
      </c>
      <c r="B21" s="130" t="s">
        <v>12</v>
      </c>
      <c r="C21" s="130"/>
      <c r="D21" s="130"/>
      <c r="E21" s="130"/>
      <c r="F21" s="130"/>
      <c r="G21" s="168">
        <v>50000</v>
      </c>
      <c r="H21" s="168"/>
      <c r="I21" s="31"/>
      <c r="J21" s="31"/>
      <c r="K21" s="24" t="s">
        <v>56</v>
      </c>
      <c r="L21" s="37">
        <f>SUM(Февраль!L21,Март!G21:J21)</f>
        <v>1019000</v>
      </c>
    </row>
    <row r="22" spans="1:14" ht="27.75" customHeight="1" thickBot="1" x14ac:dyDescent="0.3">
      <c r="A22" s="79">
        <v>5</v>
      </c>
      <c r="B22" s="130" t="s">
        <v>19</v>
      </c>
      <c r="C22" s="130"/>
      <c r="D22" s="130"/>
      <c r="E22" s="130"/>
      <c r="F22" s="130"/>
      <c r="G22" s="168"/>
      <c r="H22" s="168"/>
      <c r="I22" s="31"/>
      <c r="J22" s="31">
        <v>57254</v>
      </c>
      <c r="K22" s="23"/>
      <c r="L22" s="37">
        <f>SUM(Февраль!L22,Март!G22:J22)</f>
        <v>416064.7</v>
      </c>
    </row>
    <row r="23" spans="1:14" ht="15.75" thickBot="1" x14ac:dyDescent="0.3">
      <c r="A23" s="160" t="s">
        <v>6</v>
      </c>
      <c r="B23" s="161"/>
      <c r="C23" s="161"/>
      <c r="D23" s="161"/>
      <c r="E23" s="161"/>
      <c r="F23" s="162"/>
      <c r="G23" s="163">
        <f>SUM(G18:H22)</f>
        <v>150000</v>
      </c>
      <c r="H23" s="164"/>
      <c r="I23" s="32">
        <f>SUM(I18:I22)</f>
        <v>662631</v>
      </c>
      <c r="J23" s="33">
        <f>SUM(J18:J22)</f>
        <v>57254</v>
      </c>
      <c r="K23" s="22"/>
      <c r="L23" s="21"/>
    </row>
    <row r="24" spans="1:14" x14ac:dyDescent="0.25">
      <c r="A24" s="165" t="s">
        <v>13</v>
      </c>
      <c r="B24" s="165"/>
      <c r="C24" s="165"/>
      <c r="D24" s="165"/>
      <c r="E24" s="165"/>
      <c r="F24" s="165"/>
      <c r="G24" s="177">
        <f>SUM(Февраль!G24,Март!G23)</f>
        <v>822235</v>
      </c>
      <c r="H24" s="177"/>
      <c r="I24" s="52">
        <f>SUM(Февраль!I24,Март!I23)</f>
        <v>723545</v>
      </c>
      <c r="J24" s="51">
        <f>SUM(Февраль!J24,Март!J23)</f>
        <v>2119064.7000000002</v>
      </c>
      <c r="K24" s="19"/>
      <c r="L24" s="39">
        <f>SUM(L18:L23)</f>
        <v>3662844.7</v>
      </c>
    </row>
  </sheetData>
  <mergeCells count="41">
    <mergeCell ref="M20:N20"/>
    <mergeCell ref="A1:L2"/>
    <mergeCell ref="A3:L4"/>
    <mergeCell ref="A5:L5"/>
    <mergeCell ref="A6:A7"/>
    <mergeCell ref="B6:F7"/>
    <mergeCell ref="G6:J6"/>
    <mergeCell ref="K6:K7"/>
    <mergeCell ref="L6:L7"/>
    <mergeCell ref="G7:H7"/>
    <mergeCell ref="B18:F18"/>
    <mergeCell ref="G18:H18"/>
    <mergeCell ref="B8:F8"/>
    <mergeCell ref="G8:H8"/>
    <mergeCell ref="B9:F9"/>
    <mergeCell ref="G9:H9"/>
    <mergeCell ref="B10:F10"/>
    <mergeCell ref="G10:H10"/>
    <mergeCell ref="A16:A17"/>
    <mergeCell ref="B16:F17"/>
    <mergeCell ref="G16:J16"/>
    <mergeCell ref="K16:K17"/>
    <mergeCell ref="L16:L17"/>
    <mergeCell ref="G17:H17"/>
    <mergeCell ref="A11:F11"/>
    <mergeCell ref="G11:H11"/>
    <mergeCell ref="A12:F12"/>
    <mergeCell ref="G12:H12"/>
    <mergeCell ref="A15:L15"/>
    <mergeCell ref="B19:F19"/>
    <mergeCell ref="G19:H19"/>
    <mergeCell ref="A23:F23"/>
    <mergeCell ref="G23:H23"/>
    <mergeCell ref="A24:F24"/>
    <mergeCell ref="G24:H24"/>
    <mergeCell ref="B20:F20"/>
    <mergeCell ref="G20:H20"/>
    <mergeCell ref="B21:F21"/>
    <mergeCell ref="G21:H21"/>
    <mergeCell ref="B22:F22"/>
    <mergeCell ref="G22:H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K25" sqref="K25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6.85546875" customWidth="1"/>
    <col min="8" max="8" width="6.7109375" customWidth="1"/>
    <col min="9" max="9" width="11.5703125" bestFit="1" customWidth="1"/>
    <col min="10" max="10" width="13.140625" customWidth="1"/>
    <col min="11" max="11" width="37.7109375" customWidth="1"/>
    <col min="12" max="12" width="21.140625" customWidth="1"/>
  </cols>
  <sheetData>
    <row r="1" spans="1:12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5.75" thickBot="1" x14ac:dyDescent="0.3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x14ac:dyDescent="0.25">
      <c r="A3" s="152" t="s">
        <v>40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1:12" ht="15.75" thickBot="1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7"/>
    </row>
    <row r="5" spans="1:12" ht="19.5" thickBot="1" x14ac:dyDescent="0.3">
      <c r="A5" s="133" t="s">
        <v>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5"/>
    </row>
    <row r="6" spans="1:12" ht="15.75" thickBot="1" x14ac:dyDescent="0.3">
      <c r="A6" s="158" t="s">
        <v>1</v>
      </c>
      <c r="B6" s="138" t="s">
        <v>2</v>
      </c>
      <c r="C6" s="138"/>
      <c r="D6" s="138"/>
      <c r="E6" s="138"/>
      <c r="F6" s="138"/>
      <c r="G6" s="142" t="s">
        <v>15</v>
      </c>
      <c r="H6" s="143"/>
      <c r="I6" s="143"/>
      <c r="J6" s="143"/>
      <c r="K6" s="136" t="s">
        <v>14</v>
      </c>
      <c r="L6" s="145" t="s">
        <v>13</v>
      </c>
    </row>
    <row r="7" spans="1:12" ht="15.75" thickBot="1" x14ac:dyDescent="0.3">
      <c r="A7" s="159"/>
      <c r="B7" s="140"/>
      <c r="C7" s="140"/>
      <c r="D7" s="140"/>
      <c r="E7" s="140"/>
      <c r="F7" s="140"/>
      <c r="G7" s="172" t="s">
        <v>16</v>
      </c>
      <c r="H7" s="173"/>
      <c r="I7" s="13" t="s">
        <v>17</v>
      </c>
      <c r="J7" s="12" t="s">
        <v>18</v>
      </c>
      <c r="K7" s="137"/>
      <c r="L7" s="146"/>
    </row>
    <row r="8" spans="1:12" x14ac:dyDescent="0.25">
      <c r="A8" s="3">
        <v>1</v>
      </c>
      <c r="B8" s="148" t="s">
        <v>3</v>
      </c>
      <c r="C8" s="148"/>
      <c r="D8" s="148"/>
      <c r="E8" s="148"/>
      <c r="F8" s="148"/>
      <c r="G8" s="171">
        <v>787350</v>
      </c>
      <c r="H8" s="171"/>
      <c r="I8" s="29">
        <v>81578</v>
      </c>
      <c r="J8" s="29">
        <v>800000</v>
      </c>
      <c r="K8" s="21" t="s">
        <v>58</v>
      </c>
      <c r="L8" s="35">
        <f>SUM(Март!L8,Апрель!G8:J8)</f>
        <v>4172764.26</v>
      </c>
    </row>
    <row r="9" spans="1:12" x14ac:dyDescent="0.25">
      <c r="A9" s="1">
        <v>2</v>
      </c>
      <c r="B9" s="149" t="s">
        <v>4</v>
      </c>
      <c r="C9" s="149"/>
      <c r="D9" s="149"/>
      <c r="E9" s="149"/>
      <c r="F9" s="149"/>
      <c r="G9" s="167"/>
      <c r="H9" s="167"/>
      <c r="I9" s="30">
        <v>40376</v>
      </c>
      <c r="J9" s="30">
        <v>50000</v>
      </c>
      <c r="K9" s="19"/>
      <c r="L9" s="35">
        <f>SUM(Март!L9,Апрель!G9:J9)</f>
        <v>358079</v>
      </c>
    </row>
    <row r="10" spans="1:12" ht="15.75" thickBot="1" x14ac:dyDescent="0.3">
      <c r="A10" s="4">
        <v>3</v>
      </c>
      <c r="B10" s="147" t="s">
        <v>5</v>
      </c>
      <c r="C10" s="147"/>
      <c r="D10" s="147"/>
      <c r="E10" s="147"/>
      <c r="F10" s="147"/>
      <c r="G10" s="168">
        <v>15000</v>
      </c>
      <c r="H10" s="168"/>
      <c r="I10" s="31">
        <v>35000</v>
      </c>
      <c r="J10" s="31"/>
      <c r="K10" s="19"/>
      <c r="L10" s="35">
        <f>SUM(Март!L10,Апрель!G10:J10)</f>
        <v>184600</v>
      </c>
    </row>
    <row r="11" spans="1:12" ht="15.75" thickBot="1" x14ac:dyDescent="0.3">
      <c r="A11" s="160" t="s">
        <v>6</v>
      </c>
      <c r="B11" s="174"/>
      <c r="C11" s="174"/>
      <c r="D11" s="174"/>
      <c r="E11" s="174"/>
      <c r="F11" s="175"/>
      <c r="G11" s="163">
        <f>SUM(G8:H10)</f>
        <v>802350</v>
      </c>
      <c r="H11" s="164"/>
      <c r="I11" s="32">
        <f>SUM(I8:I10)</f>
        <v>156954</v>
      </c>
      <c r="J11" s="33">
        <f>SUM(J8:J10)</f>
        <v>850000</v>
      </c>
      <c r="K11" s="20"/>
      <c r="L11" s="36"/>
    </row>
    <row r="12" spans="1:12" x14ac:dyDescent="0.25">
      <c r="A12" s="165" t="s">
        <v>13</v>
      </c>
      <c r="B12" s="165"/>
      <c r="C12" s="165"/>
      <c r="D12" s="165"/>
      <c r="E12" s="165"/>
      <c r="F12" s="165"/>
      <c r="G12" s="176">
        <f>SUM(Март!G12,Апрель!G11)</f>
        <v>899356</v>
      </c>
      <c r="H12" s="176"/>
      <c r="I12" s="34">
        <f>SUM(Март!I12,Апрель!I11)</f>
        <v>692937.26</v>
      </c>
      <c r="J12" s="34">
        <f>SUM(Март!J12,Апрель!J11)</f>
        <v>3123150</v>
      </c>
      <c r="K12" s="19"/>
      <c r="L12" s="39">
        <f>SUM(L8:L10)</f>
        <v>4715443.26</v>
      </c>
    </row>
    <row r="13" spans="1:12" x14ac:dyDescent="0.25">
      <c r="A13" s="9"/>
      <c r="B13" s="9"/>
      <c r="C13" s="9"/>
      <c r="D13" s="9"/>
      <c r="E13" s="9"/>
      <c r="F13" s="9"/>
      <c r="G13" s="5"/>
      <c r="H13" s="5"/>
      <c r="I13" s="5"/>
      <c r="J13" s="5"/>
      <c r="K13" s="10"/>
      <c r="L13" s="10"/>
    </row>
    <row r="14" spans="1:12" ht="15.75" thickBot="1" x14ac:dyDescent="0.3"/>
    <row r="15" spans="1:12" ht="19.5" thickBot="1" x14ac:dyDescent="0.3">
      <c r="A15" s="133" t="s">
        <v>8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5"/>
    </row>
    <row r="16" spans="1:12" ht="15.75" thickBot="1" x14ac:dyDescent="0.3">
      <c r="A16" s="136" t="s">
        <v>1</v>
      </c>
      <c r="B16" s="136" t="s">
        <v>9</v>
      </c>
      <c r="C16" s="138"/>
      <c r="D16" s="138"/>
      <c r="E16" s="138"/>
      <c r="F16" s="139"/>
      <c r="G16" s="142" t="s">
        <v>15</v>
      </c>
      <c r="H16" s="143"/>
      <c r="I16" s="143"/>
      <c r="J16" s="144"/>
      <c r="K16" s="145" t="s">
        <v>14</v>
      </c>
      <c r="L16" s="145" t="s">
        <v>13</v>
      </c>
    </row>
    <row r="17" spans="1:12" ht="15.75" thickBot="1" x14ac:dyDescent="0.3">
      <c r="A17" s="137"/>
      <c r="B17" s="137"/>
      <c r="C17" s="140"/>
      <c r="D17" s="140"/>
      <c r="E17" s="140"/>
      <c r="F17" s="141"/>
      <c r="G17" s="169" t="s">
        <v>16</v>
      </c>
      <c r="H17" s="170"/>
      <c r="I17" s="16" t="s">
        <v>17</v>
      </c>
      <c r="J17" s="15" t="s">
        <v>18</v>
      </c>
      <c r="K17" s="146"/>
      <c r="L17" s="146"/>
    </row>
    <row r="18" spans="1:12" ht="28.5" customHeight="1" x14ac:dyDescent="0.25">
      <c r="A18" s="3">
        <v>1</v>
      </c>
      <c r="B18" s="123" t="s">
        <v>32</v>
      </c>
      <c r="C18" s="123"/>
      <c r="D18" s="123"/>
      <c r="E18" s="123"/>
      <c r="F18" s="123"/>
      <c r="G18" s="171"/>
      <c r="H18" s="171"/>
      <c r="I18" s="29">
        <v>114000</v>
      </c>
      <c r="J18" s="29"/>
      <c r="K18" s="18"/>
      <c r="L18" s="37">
        <f>SUM(Март!L18,Апрель!G18:J18)</f>
        <v>2164914</v>
      </c>
    </row>
    <row r="19" spans="1:12" ht="20.25" customHeight="1" x14ac:dyDescent="0.25">
      <c r="A19" s="1">
        <v>2</v>
      </c>
      <c r="B19" s="124" t="s">
        <v>10</v>
      </c>
      <c r="C19" s="124"/>
      <c r="D19" s="124"/>
      <c r="E19" s="124"/>
      <c r="F19" s="124"/>
      <c r="G19" s="167">
        <v>105000</v>
      </c>
      <c r="H19" s="167"/>
      <c r="I19" s="30"/>
      <c r="J19" s="30"/>
      <c r="K19" s="2"/>
      <c r="L19" s="37">
        <f>SUM(Март!L19,Апрель!G19:J19)</f>
        <v>246000</v>
      </c>
    </row>
    <row r="20" spans="1:12" ht="44.25" customHeight="1" x14ac:dyDescent="0.25">
      <c r="A20" s="79">
        <v>3</v>
      </c>
      <c r="B20" s="129" t="s">
        <v>11</v>
      </c>
      <c r="C20" s="129"/>
      <c r="D20" s="129"/>
      <c r="E20" s="129"/>
      <c r="F20" s="129"/>
      <c r="G20" s="167"/>
      <c r="H20" s="167"/>
      <c r="I20" s="30">
        <v>11045</v>
      </c>
      <c r="J20" s="30"/>
      <c r="K20" s="2"/>
      <c r="L20" s="37">
        <f>SUM(Март!L20,Апрель!G20:J20)</f>
        <v>46911</v>
      </c>
    </row>
    <row r="21" spans="1:12" ht="44.25" customHeight="1" x14ac:dyDescent="0.25">
      <c r="A21" s="80">
        <v>4</v>
      </c>
      <c r="B21" s="130" t="s">
        <v>12</v>
      </c>
      <c r="C21" s="130"/>
      <c r="D21" s="130"/>
      <c r="E21" s="130"/>
      <c r="F21" s="130"/>
      <c r="G21" s="168">
        <v>28150</v>
      </c>
      <c r="H21" s="168"/>
      <c r="I21" s="31"/>
      <c r="J21" s="31"/>
      <c r="K21" s="24"/>
      <c r="L21" s="37">
        <f>SUM(Март!L21,Апрель!G21:J21)</f>
        <v>1047150</v>
      </c>
    </row>
    <row r="22" spans="1:12" ht="27.75" customHeight="1" thickBot="1" x14ac:dyDescent="0.3">
      <c r="A22" s="79">
        <v>5</v>
      </c>
      <c r="B22" s="130" t="s">
        <v>19</v>
      </c>
      <c r="C22" s="130"/>
      <c r="D22" s="130"/>
      <c r="E22" s="130"/>
      <c r="F22" s="130"/>
      <c r="G22" s="168"/>
      <c r="H22" s="168"/>
      <c r="I22" s="31"/>
      <c r="J22" s="31">
        <v>413727</v>
      </c>
      <c r="K22" s="23" t="s">
        <v>59</v>
      </c>
      <c r="L22" s="37">
        <f>SUM(Март!L22,Апрель!G22:J22)</f>
        <v>829791.7</v>
      </c>
    </row>
    <row r="23" spans="1:12" x14ac:dyDescent="0.25">
      <c r="A23" s="160" t="s">
        <v>6</v>
      </c>
      <c r="B23" s="161"/>
      <c r="C23" s="161"/>
      <c r="D23" s="161"/>
      <c r="E23" s="161"/>
      <c r="F23" s="162"/>
      <c r="G23" s="163">
        <f>SUM(G18:H22)</f>
        <v>133150</v>
      </c>
      <c r="H23" s="164"/>
      <c r="I23" s="32">
        <f>SUM(I18:I22)</f>
        <v>125045</v>
      </c>
      <c r="J23" s="33">
        <f>SUM(J18:J22)</f>
        <v>413727</v>
      </c>
      <c r="K23" s="22"/>
      <c r="L23" s="21"/>
    </row>
    <row r="24" spans="1:12" x14ac:dyDescent="0.25">
      <c r="A24" s="165" t="s">
        <v>13</v>
      </c>
      <c r="B24" s="165"/>
      <c r="C24" s="165"/>
      <c r="D24" s="165"/>
      <c r="E24" s="165"/>
      <c r="F24" s="165"/>
      <c r="G24" s="177">
        <f>SUM(Март!G24,Апрель!G23)</f>
        <v>955385</v>
      </c>
      <c r="H24" s="177"/>
      <c r="I24" s="52">
        <f>SUM(Март!I24,Апрель!I23)</f>
        <v>848590</v>
      </c>
      <c r="J24" s="51">
        <f>SUM(Март!J24,Апрель!J23)</f>
        <v>2532791.7000000002</v>
      </c>
      <c r="K24" s="19"/>
      <c r="L24" s="39">
        <f>SUM(L18:L22)</f>
        <v>4334766.7</v>
      </c>
    </row>
    <row r="25" spans="1:12" x14ac:dyDescent="0.25">
      <c r="K25" t="s">
        <v>64</v>
      </c>
    </row>
  </sheetData>
  <mergeCells count="40">
    <mergeCell ref="A16:A17"/>
    <mergeCell ref="B16:F17"/>
    <mergeCell ref="G16:J16"/>
    <mergeCell ref="A1:L2"/>
    <mergeCell ref="A3:L4"/>
    <mergeCell ref="A5:L5"/>
    <mergeCell ref="A6:A7"/>
    <mergeCell ref="B6:F7"/>
    <mergeCell ref="G6:J6"/>
    <mergeCell ref="K6:K7"/>
    <mergeCell ref="L6:L7"/>
    <mergeCell ref="G7:H7"/>
    <mergeCell ref="A11:F11"/>
    <mergeCell ref="G11:H11"/>
    <mergeCell ref="A12:F12"/>
    <mergeCell ref="G12:H12"/>
    <mergeCell ref="A15:L15"/>
    <mergeCell ref="B8:F8"/>
    <mergeCell ref="G8:H8"/>
    <mergeCell ref="B9:F9"/>
    <mergeCell ref="G9:H9"/>
    <mergeCell ref="B10:F10"/>
    <mergeCell ref="G10:H10"/>
    <mergeCell ref="K16:K17"/>
    <mergeCell ref="L16:L17"/>
    <mergeCell ref="G17:H17"/>
    <mergeCell ref="B19:F19"/>
    <mergeCell ref="G19:H19"/>
    <mergeCell ref="B18:F18"/>
    <mergeCell ref="G18:H18"/>
    <mergeCell ref="A23:F23"/>
    <mergeCell ref="G23:H23"/>
    <mergeCell ref="A24:F24"/>
    <mergeCell ref="G24:H24"/>
    <mergeCell ref="B20:F20"/>
    <mergeCell ref="G20:H20"/>
    <mergeCell ref="B21:F21"/>
    <mergeCell ref="G21:H21"/>
    <mergeCell ref="B22:F22"/>
    <mergeCell ref="G22:H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K25" sqref="K25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6.85546875" customWidth="1"/>
    <col min="8" max="8" width="6.7109375" customWidth="1"/>
    <col min="9" max="9" width="13.85546875" customWidth="1"/>
    <col min="10" max="10" width="13.28515625" customWidth="1"/>
    <col min="11" max="11" width="37.7109375" customWidth="1"/>
    <col min="12" max="12" width="21.140625" customWidth="1"/>
  </cols>
  <sheetData>
    <row r="1" spans="1:12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5.75" thickBot="1" x14ac:dyDescent="0.3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x14ac:dyDescent="0.25">
      <c r="A3" s="152" t="s">
        <v>41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1:12" ht="15.75" thickBot="1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7"/>
    </row>
    <row r="5" spans="1:12" ht="19.5" thickBot="1" x14ac:dyDescent="0.3">
      <c r="A5" s="133" t="s">
        <v>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5"/>
    </row>
    <row r="6" spans="1:12" ht="15.75" thickBot="1" x14ac:dyDescent="0.3">
      <c r="A6" s="158" t="s">
        <v>1</v>
      </c>
      <c r="B6" s="138" t="s">
        <v>2</v>
      </c>
      <c r="C6" s="138"/>
      <c r="D6" s="138"/>
      <c r="E6" s="138"/>
      <c r="F6" s="138"/>
      <c r="G6" s="142" t="s">
        <v>15</v>
      </c>
      <c r="H6" s="143"/>
      <c r="I6" s="143"/>
      <c r="J6" s="143"/>
      <c r="K6" s="136" t="s">
        <v>14</v>
      </c>
      <c r="L6" s="145" t="s">
        <v>13</v>
      </c>
    </row>
    <row r="7" spans="1:12" ht="15.75" thickBot="1" x14ac:dyDescent="0.3">
      <c r="A7" s="159"/>
      <c r="B7" s="140"/>
      <c r="C7" s="140"/>
      <c r="D7" s="140"/>
      <c r="E7" s="140"/>
      <c r="F7" s="140"/>
      <c r="G7" s="172" t="s">
        <v>16</v>
      </c>
      <c r="H7" s="173"/>
      <c r="I7" s="13" t="s">
        <v>17</v>
      </c>
      <c r="J7" s="12" t="s">
        <v>18</v>
      </c>
      <c r="K7" s="137"/>
      <c r="L7" s="146"/>
    </row>
    <row r="8" spans="1:12" ht="17.25" customHeight="1" x14ac:dyDescent="0.25">
      <c r="A8" s="3">
        <v>1</v>
      </c>
      <c r="B8" s="148" t="s">
        <v>3</v>
      </c>
      <c r="C8" s="148"/>
      <c r="D8" s="148"/>
      <c r="E8" s="148"/>
      <c r="F8" s="148"/>
      <c r="G8" s="171"/>
      <c r="H8" s="171"/>
      <c r="I8" s="29">
        <v>27988</v>
      </c>
      <c r="J8" s="29">
        <v>1999610</v>
      </c>
      <c r="K8" s="21" t="s">
        <v>60</v>
      </c>
      <c r="L8" s="35">
        <f>SUM(Апрель!L8,Май!G8:J8)</f>
        <v>6200362.2599999998</v>
      </c>
    </row>
    <row r="9" spans="1:12" x14ac:dyDescent="0.25">
      <c r="A9" s="1">
        <v>2</v>
      </c>
      <c r="B9" s="149" t="s">
        <v>4</v>
      </c>
      <c r="C9" s="149"/>
      <c r="D9" s="149"/>
      <c r="E9" s="149"/>
      <c r="F9" s="149"/>
      <c r="G9" s="167"/>
      <c r="H9" s="167"/>
      <c r="I9" s="30">
        <v>21364</v>
      </c>
      <c r="J9" s="30"/>
      <c r="K9" s="19" t="s">
        <v>62</v>
      </c>
      <c r="L9" s="35">
        <f>SUM(Апрель!L9,Май!G9:J9)</f>
        <v>379443</v>
      </c>
    </row>
    <row r="10" spans="1:12" ht="15.75" thickBot="1" x14ac:dyDescent="0.3">
      <c r="A10" s="4">
        <v>3</v>
      </c>
      <c r="B10" s="147" t="s">
        <v>5</v>
      </c>
      <c r="C10" s="147"/>
      <c r="D10" s="147"/>
      <c r="E10" s="147"/>
      <c r="F10" s="147"/>
      <c r="G10" s="168"/>
      <c r="H10" s="168"/>
      <c r="I10" s="31"/>
      <c r="J10" s="31">
        <v>160630</v>
      </c>
      <c r="L10" s="35">
        <f>SUM(Апрель!L10,Май!G10:J10)</f>
        <v>345230</v>
      </c>
    </row>
    <row r="11" spans="1:12" ht="15.75" thickBot="1" x14ac:dyDescent="0.3">
      <c r="A11" s="160" t="s">
        <v>6</v>
      </c>
      <c r="B11" s="174"/>
      <c r="C11" s="174"/>
      <c r="D11" s="174"/>
      <c r="E11" s="174"/>
      <c r="F11" s="175"/>
      <c r="G11" s="163">
        <f>SUM(G8:H10)</f>
        <v>0</v>
      </c>
      <c r="H11" s="164"/>
      <c r="I11" s="32">
        <f>SUM(I8:I10)</f>
        <v>49352</v>
      </c>
      <c r="J11" s="33">
        <f>SUM(J8:J10)</f>
        <v>2160240</v>
      </c>
      <c r="K11" s="20"/>
      <c r="L11" s="36"/>
    </row>
    <row r="12" spans="1:12" x14ac:dyDescent="0.25">
      <c r="A12" s="165" t="s">
        <v>13</v>
      </c>
      <c r="B12" s="165"/>
      <c r="C12" s="165"/>
      <c r="D12" s="165"/>
      <c r="E12" s="165"/>
      <c r="F12" s="165"/>
      <c r="G12" s="176">
        <f>SUM(Апрель!G12,Май!G11)</f>
        <v>899356</v>
      </c>
      <c r="H12" s="176"/>
      <c r="I12" s="34">
        <f>SUM(Апрель!I12,Май!I11)</f>
        <v>742289.26</v>
      </c>
      <c r="J12" s="34">
        <f>SUM(Апрель!J12,Май!J11)</f>
        <v>5283390</v>
      </c>
      <c r="K12" s="19"/>
      <c r="L12" s="54">
        <f>SUM(L8:L10)</f>
        <v>6925035.2599999998</v>
      </c>
    </row>
    <row r="13" spans="1:12" x14ac:dyDescent="0.25">
      <c r="A13" s="9"/>
      <c r="B13" s="9"/>
      <c r="C13" s="9"/>
      <c r="D13" s="9"/>
      <c r="E13" s="9"/>
      <c r="F13" s="9"/>
      <c r="G13" s="5"/>
      <c r="H13" s="5"/>
      <c r="I13" s="5"/>
      <c r="J13" s="5"/>
      <c r="K13" s="10"/>
      <c r="L13" s="10"/>
    </row>
    <row r="14" spans="1:12" ht="15.75" thickBot="1" x14ac:dyDescent="0.3"/>
    <row r="15" spans="1:12" ht="19.5" thickBot="1" x14ac:dyDescent="0.3">
      <c r="A15" s="133" t="s">
        <v>8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5"/>
    </row>
    <row r="16" spans="1:12" ht="15.75" thickBot="1" x14ac:dyDescent="0.3">
      <c r="A16" s="136" t="s">
        <v>1</v>
      </c>
      <c r="B16" s="136" t="s">
        <v>9</v>
      </c>
      <c r="C16" s="138"/>
      <c r="D16" s="138"/>
      <c r="E16" s="138"/>
      <c r="F16" s="139"/>
      <c r="G16" s="142" t="s">
        <v>15</v>
      </c>
      <c r="H16" s="143"/>
      <c r="I16" s="143"/>
      <c r="J16" s="144"/>
      <c r="K16" s="145" t="s">
        <v>14</v>
      </c>
      <c r="L16" s="145" t="s">
        <v>13</v>
      </c>
    </row>
    <row r="17" spans="1:12" ht="15.75" thickBot="1" x14ac:dyDescent="0.3">
      <c r="A17" s="137"/>
      <c r="B17" s="137"/>
      <c r="C17" s="140"/>
      <c r="D17" s="140"/>
      <c r="E17" s="140"/>
      <c r="F17" s="141"/>
      <c r="G17" s="169" t="s">
        <v>16</v>
      </c>
      <c r="H17" s="170"/>
      <c r="I17" s="16" t="s">
        <v>17</v>
      </c>
      <c r="J17" s="15" t="s">
        <v>18</v>
      </c>
      <c r="K17" s="146"/>
      <c r="L17" s="146"/>
    </row>
    <row r="18" spans="1:12" ht="51" customHeight="1" x14ac:dyDescent="0.25">
      <c r="A18" s="3">
        <v>1</v>
      </c>
      <c r="B18" s="123" t="s">
        <v>32</v>
      </c>
      <c r="C18" s="123"/>
      <c r="D18" s="123"/>
      <c r="E18" s="123"/>
      <c r="F18" s="123"/>
      <c r="G18" s="171"/>
      <c r="H18" s="171"/>
      <c r="I18" s="29">
        <v>100000</v>
      </c>
      <c r="J18" s="29"/>
      <c r="K18" s="25"/>
      <c r="L18" s="34">
        <f>SUM(Апрель!L18,Май!G18:J18)</f>
        <v>2264914</v>
      </c>
    </row>
    <row r="19" spans="1:12" ht="20.25" customHeight="1" x14ac:dyDescent="0.25">
      <c r="A19" s="1">
        <v>2</v>
      </c>
      <c r="B19" s="124" t="s">
        <v>10</v>
      </c>
      <c r="C19" s="124"/>
      <c r="D19" s="124"/>
      <c r="E19" s="124"/>
      <c r="F19" s="124"/>
      <c r="G19" s="167"/>
      <c r="H19" s="167"/>
      <c r="I19" s="30"/>
      <c r="J19" s="30"/>
      <c r="K19" s="26"/>
      <c r="L19" s="34">
        <f>SUM(Апрель!L19,Май!G19:J19)</f>
        <v>246000</v>
      </c>
    </row>
    <row r="20" spans="1:12" ht="44.25" customHeight="1" x14ac:dyDescent="0.25">
      <c r="A20" s="79">
        <v>3</v>
      </c>
      <c r="B20" s="129" t="s">
        <v>11</v>
      </c>
      <c r="C20" s="129"/>
      <c r="D20" s="129"/>
      <c r="E20" s="129"/>
      <c r="F20" s="129"/>
      <c r="G20" s="167"/>
      <c r="H20" s="167"/>
      <c r="I20" s="30">
        <v>11445</v>
      </c>
      <c r="J20" s="30"/>
      <c r="K20" s="26"/>
      <c r="L20" s="34">
        <f>SUM(Апрель!L20,Май!G20:J20)</f>
        <v>58356</v>
      </c>
    </row>
    <row r="21" spans="1:12" ht="44.25" customHeight="1" x14ac:dyDescent="0.25">
      <c r="A21" s="80">
        <v>4</v>
      </c>
      <c r="B21" s="130" t="s">
        <v>12</v>
      </c>
      <c r="C21" s="130"/>
      <c r="D21" s="130"/>
      <c r="E21" s="130"/>
      <c r="F21" s="130"/>
      <c r="G21" s="168"/>
      <c r="H21" s="168"/>
      <c r="I21" s="31"/>
      <c r="J21" s="31"/>
      <c r="K21" s="27"/>
      <c r="L21" s="34">
        <f>SUM(Апрель!L21,Май!G21:J21)</f>
        <v>1047150</v>
      </c>
    </row>
    <row r="22" spans="1:12" ht="48" customHeight="1" thickBot="1" x14ac:dyDescent="0.3">
      <c r="A22" s="79">
        <v>5</v>
      </c>
      <c r="B22" s="130" t="s">
        <v>19</v>
      </c>
      <c r="C22" s="130"/>
      <c r="D22" s="130"/>
      <c r="E22" s="130"/>
      <c r="F22" s="130"/>
      <c r="G22" s="168"/>
      <c r="H22" s="168"/>
      <c r="I22" s="31"/>
      <c r="J22" s="31">
        <v>1345350</v>
      </c>
      <c r="K22" s="28" t="s">
        <v>61</v>
      </c>
      <c r="L22" s="34">
        <f>SUM(Апрель!L22,Май!G22:J22)</f>
        <v>2175141.7000000002</v>
      </c>
    </row>
    <row r="23" spans="1:12" x14ac:dyDescent="0.25">
      <c r="A23" s="160" t="s">
        <v>6</v>
      </c>
      <c r="B23" s="161"/>
      <c r="C23" s="161"/>
      <c r="D23" s="161"/>
      <c r="E23" s="161"/>
      <c r="F23" s="162"/>
      <c r="G23" s="163">
        <f>SUM(G18:H22)</f>
        <v>0</v>
      </c>
      <c r="H23" s="164"/>
      <c r="I23" s="32">
        <f>SUM(I18:I22)</f>
        <v>111445</v>
      </c>
      <c r="J23" s="33">
        <f>SUM(J18:J22)</f>
        <v>1345350</v>
      </c>
      <c r="K23" s="22"/>
      <c r="L23" s="34"/>
    </row>
    <row r="24" spans="1:12" x14ac:dyDescent="0.25">
      <c r="A24" s="165" t="s">
        <v>13</v>
      </c>
      <c r="B24" s="165"/>
      <c r="C24" s="165"/>
      <c r="D24" s="165"/>
      <c r="E24" s="165"/>
      <c r="F24" s="165"/>
      <c r="G24" s="177">
        <f>SUM(Апрель!G24,Май!G23)</f>
        <v>955385</v>
      </c>
      <c r="H24" s="177"/>
      <c r="I24" s="51">
        <f>SUM(Апрель!I24,Май!I23)</f>
        <v>960035</v>
      </c>
      <c r="J24" s="51">
        <f>SUM(Апрель!J24,Май!J23)</f>
        <v>3878141.7</v>
      </c>
      <c r="K24" s="19"/>
      <c r="L24" s="53">
        <f>SUM(L18:L22)</f>
        <v>5791561.7000000002</v>
      </c>
    </row>
    <row r="25" spans="1:12" x14ac:dyDescent="0.25">
      <c r="K25" t="s">
        <v>63</v>
      </c>
    </row>
  </sheetData>
  <mergeCells count="40">
    <mergeCell ref="A16:A17"/>
    <mergeCell ref="B16:F17"/>
    <mergeCell ref="G16:J16"/>
    <mergeCell ref="A1:L2"/>
    <mergeCell ref="A3:L4"/>
    <mergeCell ref="A5:L5"/>
    <mergeCell ref="A6:A7"/>
    <mergeCell ref="B6:F7"/>
    <mergeCell ref="G6:J6"/>
    <mergeCell ref="K6:K7"/>
    <mergeCell ref="L6:L7"/>
    <mergeCell ref="G7:H7"/>
    <mergeCell ref="A11:F11"/>
    <mergeCell ref="G11:H11"/>
    <mergeCell ref="A12:F12"/>
    <mergeCell ref="G12:H12"/>
    <mergeCell ref="A15:L15"/>
    <mergeCell ref="B8:F8"/>
    <mergeCell ref="G8:H8"/>
    <mergeCell ref="B9:F9"/>
    <mergeCell ref="G9:H9"/>
    <mergeCell ref="B10:F10"/>
    <mergeCell ref="G10:H10"/>
    <mergeCell ref="K16:K17"/>
    <mergeCell ref="L16:L17"/>
    <mergeCell ref="G17:H17"/>
    <mergeCell ref="B19:F19"/>
    <mergeCell ref="G19:H19"/>
    <mergeCell ref="B18:F18"/>
    <mergeCell ref="G18:H18"/>
    <mergeCell ref="A23:F23"/>
    <mergeCell ref="G23:H23"/>
    <mergeCell ref="A24:F24"/>
    <mergeCell ref="G24:H24"/>
    <mergeCell ref="B20:F20"/>
    <mergeCell ref="G20:H20"/>
    <mergeCell ref="B21:F21"/>
    <mergeCell ref="G21:H21"/>
    <mergeCell ref="B22:F22"/>
    <mergeCell ref="G22:H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K26" sqref="K26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6.85546875" customWidth="1"/>
    <col min="8" max="8" width="6.7109375" customWidth="1"/>
    <col min="9" max="9" width="13.42578125" customWidth="1"/>
    <col min="10" max="10" width="13.7109375" customWidth="1"/>
    <col min="11" max="11" width="37.7109375" customWidth="1"/>
    <col min="12" max="12" width="21.140625" customWidth="1"/>
  </cols>
  <sheetData>
    <row r="1" spans="1:14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4" ht="15.75" thickBot="1" x14ac:dyDescent="0.3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4" x14ac:dyDescent="0.25">
      <c r="A3" s="152" t="s">
        <v>42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1:14" ht="15.75" thickBot="1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7"/>
    </row>
    <row r="5" spans="1:14" ht="30" customHeight="1" thickBot="1" x14ac:dyDescent="0.3">
      <c r="A5" s="133" t="s">
        <v>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5"/>
      <c r="M5" s="181" t="s">
        <v>68</v>
      </c>
      <c r="N5" s="182"/>
    </row>
    <row r="6" spans="1:14" ht="15.75" thickBot="1" x14ac:dyDescent="0.3">
      <c r="A6" s="158" t="s">
        <v>1</v>
      </c>
      <c r="B6" s="138" t="s">
        <v>2</v>
      </c>
      <c r="C6" s="138"/>
      <c r="D6" s="138"/>
      <c r="E6" s="138"/>
      <c r="F6" s="138"/>
      <c r="G6" s="142" t="s">
        <v>15</v>
      </c>
      <c r="H6" s="143"/>
      <c r="I6" s="143"/>
      <c r="J6" s="143"/>
      <c r="K6" s="136" t="s">
        <v>14</v>
      </c>
      <c r="L6" s="145" t="s">
        <v>13</v>
      </c>
    </row>
    <row r="7" spans="1:14" ht="15.75" thickBot="1" x14ac:dyDescent="0.3">
      <c r="A7" s="159"/>
      <c r="B7" s="140"/>
      <c r="C7" s="140"/>
      <c r="D7" s="140"/>
      <c r="E7" s="140"/>
      <c r="F7" s="140"/>
      <c r="G7" s="172" t="s">
        <v>16</v>
      </c>
      <c r="H7" s="173"/>
      <c r="I7" s="13" t="s">
        <v>17</v>
      </c>
      <c r="J7" s="12" t="s">
        <v>18</v>
      </c>
      <c r="K7" s="137"/>
      <c r="L7" s="146"/>
    </row>
    <row r="8" spans="1:14" x14ac:dyDescent="0.25">
      <c r="A8" s="3">
        <v>1</v>
      </c>
      <c r="B8" s="148" t="s">
        <v>3</v>
      </c>
      <c r="C8" s="148"/>
      <c r="D8" s="148"/>
      <c r="E8" s="148"/>
      <c r="F8" s="148"/>
      <c r="G8" s="171"/>
      <c r="H8" s="171"/>
      <c r="I8" s="29">
        <v>65615</v>
      </c>
      <c r="J8" s="29">
        <v>500000</v>
      </c>
      <c r="K8" s="21" t="s">
        <v>65</v>
      </c>
      <c r="L8" s="35">
        <f>SUM(Май!L8,Июнь!G8:J8)</f>
        <v>6765977.2599999998</v>
      </c>
    </row>
    <row r="9" spans="1:14" x14ac:dyDescent="0.25">
      <c r="A9" s="1">
        <v>2</v>
      </c>
      <c r="B9" s="149" t="s">
        <v>4</v>
      </c>
      <c r="C9" s="149"/>
      <c r="D9" s="149"/>
      <c r="E9" s="149"/>
      <c r="F9" s="149"/>
      <c r="G9" s="167">
        <v>22243</v>
      </c>
      <c r="H9" s="167"/>
      <c r="I9" s="30">
        <v>11900</v>
      </c>
      <c r="J9" s="30">
        <v>170000</v>
      </c>
      <c r="K9" s="19"/>
      <c r="L9" s="35">
        <f>SUM(Май!L9,Июнь!G9:J9)</f>
        <v>583586</v>
      </c>
    </row>
    <row r="10" spans="1:14" ht="15.75" thickBot="1" x14ac:dyDescent="0.3">
      <c r="A10" s="4">
        <v>3</v>
      </c>
      <c r="B10" s="147" t="s">
        <v>5</v>
      </c>
      <c r="C10" s="147"/>
      <c r="D10" s="147"/>
      <c r="E10" s="147"/>
      <c r="F10" s="147"/>
      <c r="G10" s="168"/>
      <c r="H10" s="168"/>
      <c r="I10" s="31"/>
      <c r="J10" s="31"/>
      <c r="K10" s="19"/>
      <c r="L10" s="35">
        <f>SUM(Май!L10,Июнь!G10:J10)</f>
        <v>345230</v>
      </c>
    </row>
    <row r="11" spans="1:14" ht="15.75" thickBot="1" x14ac:dyDescent="0.3">
      <c r="A11" s="160" t="s">
        <v>6</v>
      </c>
      <c r="B11" s="174"/>
      <c r="C11" s="174"/>
      <c r="D11" s="174"/>
      <c r="E11" s="174"/>
      <c r="F11" s="175"/>
      <c r="G11" s="163">
        <f>SUM(G8:H10)</f>
        <v>22243</v>
      </c>
      <c r="H11" s="164"/>
      <c r="I11" s="32">
        <f>SUM(I8:I10)</f>
        <v>77515</v>
      </c>
      <c r="J11" s="33">
        <f>SUM(J8:J10)</f>
        <v>670000</v>
      </c>
      <c r="K11" s="20"/>
      <c r="L11" s="36"/>
    </row>
    <row r="12" spans="1:14" x14ac:dyDescent="0.25">
      <c r="A12" s="165" t="s">
        <v>13</v>
      </c>
      <c r="B12" s="165"/>
      <c r="C12" s="165"/>
      <c r="D12" s="165"/>
      <c r="E12" s="165"/>
      <c r="F12" s="165"/>
      <c r="G12" s="176">
        <f>SUM(Май!G12,Июнь!G11)</f>
        <v>921599</v>
      </c>
      <c r="H12" s="176"/>
      <c r="I12" s="34">
        <f>SUM(Май!I12,Июнь!I11)</f>
        <v>819804.26</v>
      </c>
      <c r="J12" s="34">
        <f>SUM(Май!J12,Июнь!J11)</f>
        <v>5953390</v>
      </c>
      <c r="K12" s="19"/>
      <c r="L12" s="39">
        <f>SUM(L8:L10)</f>
        <v>7694793.2599999998</v>
      </c>
    </row>
    <row r="13" spans="1:14" x14ac:dyDescent="0.25">
      <c r="A13" s="9"/>
      <c r="B13" s="9"/>
      <c r="C13" s="9"/>
      <c r="D13" s="9"/>
      <c r="E13" s="9"/>
      <c r="F13" s="9"/>
      <c r="G13" s="5"/>
      <c r="H13" s="5"/>
      <c r="I13" s="5"/>
      <c r="J13" s="5"/>
      <c r="K13" s="10"/>
      <c r="L13" s="10"/>
    </row>
    <row r="14" spans="1:14" ht="15.75" thickBot="1" x14ac:dyDescent="0.3"/>
    <row r="15" spans="1:14" ht="19.5" thickBot="1" x14ac:dyDescent="0.3">
      <c r="A15" s="133" t="s">
        <v>8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5"/>
    </row>
    <row r="16" spans="1:14" ht="15.75" thickBot="1" x14ac:dyDescent="0.3">
      <c r="A16" s="136" t="s">
        <v>1</v>
      </c>
      <c r="B16" s="136" t="s">
        <v>9</v>
      </c>
      <c r="C16" s="138"/>
      <c r="D16" s="138"/>
      <c r="E16" s="138"/>
      <c r="F16" s="139"/>
      <c r="G16" s="142" t="s">
        <v>15</v>
      </c>
      <c r="H16" s="143"/>
      <c r="I16" s="143"/>
      <c r="J16" s="144"/>
      <c r="K16" s="145" t="s">
        <v>14</v>
      </c>
      <c r="L16" s="145" t="s">
        <v>13</v>
      </c>
    </row>
    <row r="17" spans="1:12" ht="15.75" thickBot="1" x14ac:dyDescent="0.3">
      <c r="A17" s="137"/>
      <c r="B17" s="137"/>
      <c r="C17" s="140"/>
      <c r="D17" s="140"/>
      <c r="E17" s="140"/>
      <c r="F17" s="141"/>
      <c r="G17" s="169" t="s">
        <v>16</v>
      </c>
      <c r="H17" s="170"/>
      <c r="I17" s="16" t="s">
        <v>17</v>
      </c>
      <c r="J17" s="15" t="s">
        <v>18</v>
      </c>
      <c r="K17" s="146"/>
      <c r="L17" s="146"/>
    </row>
    <row r="18" spans="1:12" ht="48" customHeight="1" x14ac:dyDescent="0.25">
      <c r="A18" s="3">
        <v>1</v>
      </c>
      <c r="B18" s="123" t="s">
        <v>32</v>
      </c>
      <c r="C18" s="123"/>
      <c r="D18" s="123"/>
      <c r="E18" s="123"/>
      <c r="F18" s="123"/>
      <c r="G18" s="171"/>
      <c r="H18" s="171"/>
      <c r="I18" s="29"/>
      <c r="J18" s="29"/>
      <c r="K18" s="18"/>
      <c r="L18" s="37">
        <f>SUM(Май!L18,Июнь!G18:J18)</f>
        <v>2264914</v>
      </c>
    </row>
    <row r="19" spans="1:12" ht="20.25" customHeight="1" x14ac:dyDescent="0.25">
      <c r="A19" s="1">
        <v>2</v>
      </c>
      <c r="B19" s="124" t="s">
        <v>10</v>
      </c>
      <c r="C19" s="124"/>
      <c r="D19" s="124"/>
      <c r="E19" s="124"/>
      <c r="F19" s="124"/>
      <c r="G19" s="167"/>
      <c r="H19" s="167"/>
      <c r="I19" s="30"/>
      <c r="J19" s="30"/>
      <c r="K19" s="2"/>
      <c r="L19" s="37">
        <f>SUM(Май!L19,Июнь!G19:J19)</f>
        <v>246000</v>
      </c>
    </row>
    <row r="20" spans="1:12" ht="44.25" customHeight="1" x14ac:dyDescent="0.25">
      <c r="A20" s="79">
        <v>3</v>
      </c>
      <c r="B20" s="129" t="s">
        <v>11</v>
      </c>
      <c r="C20" s="129"/>
      <c r="D20" s="129"/>
      <c r="E20" s="129"/>
      <c r="F20" s="129"/>
      <c r="G20" s="167"/>
      <c r="H20" s="167"/>
      <c r="I20" s="30">
        <v>24045</v>
      </c>
      <c r="J20" s="30"/>
      <c r="K20" s="2"/>
      <c r="L20" s="37">
        <f>SUM(Май!L20,Июнь!G20:J20)</f>
        <v>82401</v>
      </c>
    </row>
    <row r="21" spans="1:12" ht="44.25" customHeight="1" x14ac:dyDescent="0.25">
      <c r="A21" s="80">
        <v>4</v>
      </c>
      <c r="B21" s="130" t="s">
        <v>12</v>
      </c>
      <c r="C21" s="130"/>
      <c r="D21" s="130"/>
      <c r="E21" s="130"/>
      <c r="F21" s="130"/>
      <c r="G21" s="168"/>
      <c r="H21" s="168"/>
      <c r="I21" s="31"/>
      <c r="J21" s="31"/>
      <c r="K21" s="24"/>
      <c r="L21" s="37">
        <f>SUM(Май!L21,Июнь!G21:J21)</f>
        <v>1047150</v>
      </c>
    </row>
    <row r="22" spans="1:12" ht="27.75" customHeight="1" thickBot="1" x14ac:dyDescent="0.3">
      <c r="A22" s="79">
        <v>5</v>
      </c>
      <c r="B22" s="130" t="s">
        <v>19</v>
      </c>
      <c r="C22" s="130"/>
      <c r="D22" s="130"/>
      <c r="E22" s="130"/>
      <c r="F22" s="130"/>
      <c r="G22" s="168"/>
      <c r="H22" s="168"/>
      <c r="I22" s="31"/>
      <c r="J22" s="31">
        <v>1317559</v>
      </c>
      <c r="K22" s="28" t="s">
        <v>67</v>
      </c>
      <c r="L22" s="37">
        <f>SUM(Май!L22,Июнь!G22:J22)</f>
        <v>3492700.7</v>
      </c>
    </row>
    <row r="23" spans="1:12" ht="15.75" thickBot="1" x14ac:dyDescent="0.3">
      <c r="A23" s="160" t="s">
        <v>6</v>
      </c>
      <c r="B23" s="161"/>
      <c r="C23" s="161"/>
      <c r="D23" s="161"/>
      <c r="E23" s="161"/>
      <c r="F23" s="162"/>
      <c r="G23" s="163">
        <f>SUM(G18:H22)</f>
        <v>0</v>
      </c>
      <c r="H23" s="164"/>
      <c r="I23" s="32">
        <f>SUM(I18:I22)</f>
        <v>24045</v>
      </c>
      <c r="J23" s="33">
        <f>SUM(J18:J22)</f>
        <v>1317559</v>
      </c>
      <c r="K23" s="22"/>
      <c r="L23" s="38"/>
    </row>
    <row r="24" spans="1:12" x14ac:dyDescent="0.25">
      <c r="A24" s="165" t="s">
        <v>13</v>
      </c>
      <c r="B24" s="165"/>
      <c r="C24" s="165"/>
      <c r="D24" s="165"/>
      <c r="E24" s="165"/>
      <c r="F24" s="165"/>
      <c r="G24" s="166">
        <f>SUM(Май!G24,Июнь!G23)</f>
        <v>955385</v>
      </c>
      <c r="H24" s="166"/>
      <c r="I24" s="40">
        <f>SUM(Май!I24,Июнь!I23)</f>
        <v>984080</v>
      </c>
      <c r="J24" s="40">
        <f>SUM(Май!J24,Июнь!J23)</f>
        <v>5195700.7</v>
      </c>
      <c r="K24" s="19"/>
      <c r="L24" s="39">
        <f>SUM(L18:L22)</f>
        <v>7133165.7000000002</v>
      </c>
    </row>
    <row r="25" spans="1:12" x14ac:dyDescent="0.25">
      <c r="K25" t="s">
        <v>66</v>
      </c>
    </row>
  </sheetData>
  <mergeCells count="41">
    <mergeCell ref="A1:L2"/>
    <mergeCell ref="A3:L4"/>
    <mergeCell ref="A5:L5"/>
    <mergeCell ref="A6:A7"/>
    <mergeCell ref="B6:F7"/>
    <mergeCell ref="G6:J6"/>
    <mergeCell ref="K6:K7"/>
    <mergeCell ref="L6:L7"/>
    <mergeCell ref="G7:H7"/>
    <mergeCell ref="B18:F18"/>
    <mergeCell ref="G18:H18"/>
    <mergeCell ref="A15:L15"/>
    <mergeCell ref="B8:F8"/>
    <mergeCell ref="G8:H8"/>
    <mergeCell ref="B9:F9"/>
    <mergeCell ref="G9:H9"/>
    <mergeCell ref="B10:F10"/>
    <mergeCell ref="G10:H10"/>
    <mergeCell ref="A16:A17"/>
    <mergeCell ref="B16:F17"/>
    <mergeCell ref="G16:J16"/>
    <mergeCell ref="A11:F11"/>
    <mergeCell ref="G11:H11"/>
    <mergeCell ref="A12:F12"/>
    <mergeCell ref="G12:H12"/>
    <mergeCell ref="M5:N5"/>
    <mergeCell ref="A23:F23"/>
    <mergeCell ref="G23:H23"/>
    <mergeCell ref="A24:F24"/>
    <mergeCell ref="G24:H24"/>
    <mergeCell ref="B20:F20"/>
    <mergeCell ref="G20:H20"/>
    <mergeCell ref="B21:F21"/>
    <mergeCell ref="G21:H21"/>
    <mergeCell ref="B22:F22"/>
    <mergeCell ref="G22:H22"/>
    <mergeCell ref="K16:K17"/>
    <mergeCell ref="L16:L17"/>
    <mergeCell ref="G17:H17"/>
    <mergeCell ref="B19:F19"/>
    <mergeCell ref="G19:H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M8" sqref="M8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6.85546875" customWidth="1"/>
    <col min="8" max="8" width="6.7109375" customWidth="1"/>
    <col min="9" max="9" width="13.42578125" customWidth="1"/>
    <col min="10" max="10" width="13.140625" customWidth="1"/>
    <col min="11" max="11" width="37.7109375" customWidth="1"/>
    <col min="12" max="12" width="21.140625" customWidth="1"/>
    <col min="13" max="13" width="33.5703125" customWidth="1"/>
  </cols>
  <sheetData>
    <row r="1" spans="1:13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3" ht="15.75" thickBot="1" x14ac:dyDescent="0.3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3" x14ac:dyDescent="0.25">
      <c r="A3" s="152" t="s">
        <v>43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1:13" ht="15.75" thickBot="1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7"/>
    </row>
    <row r="5" spans="1:13" ht="19.5" thickBot="1" x14ac:dyDescent="0.3">
      <c r="A5" s="133" t="s">
        <v>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5"/>
    </row>
    <row r="6" spans="1:13" ht="15.75" thickBot="1" x14ac:dyDescent="0.3">
      <c r="A6" s="158" t="s">
        <v>1</v>
      </c>
      <c r="B6" s="138" t="s">
        <v>2</v>
      </c>
      <c r="C6" s="138"/>
      <c r="D6" s="138"/>
      <c r="E6" s="138"/>
      <c r="F6" s="138"/>
      <c r="G6" s="142" t="s">
        <v>15</v>
      </c>
      <c r="H6" s="143"/>
      <c r="I6" s="143"/>
      <c r="J6" s="143"/>
      <c r="K6" s="136" t="s">
        <v>14</v>
      </c>
      <c r="L6" s="145" t="s">
        <v>13</v>
      </c>
    </row>
    <row r="7" spans="1:13" ht="15.75" thickBot="1" x14ac:dyDescent="0.3">
      <c r="A7" s="159"/>
      <c r="B7" s="140"/>
      <c r="C7" s="140"/>
      <c r="D7" s="140"/>
      <c r="E7" s="140"/>
      <c r="F7" s="140"/>
      <c r="G7" s="172" t="s">
        <v>16</v>
      </c>
      <c r="H7" s="173"/>
      <c r="I7" s="13" t="s">
        <v>17</v>
      </c>
      <c r="J7" s="12" t="s">
        <v>18</v>
      </c>
      <c r="K7" s="137"/>
      <c r="L7" s="146"/>
    </row>
    <row r="8" spans="1:13" ht="30" x14ac:dyDescent="0.25">
      <c r="A8" s="3">
        <v>1</v>
      </c>
      <c r="B8" s="148" t="s">
        <v>3</v>
      </c>
      <c r="C8" s="148"/>
      <c r="D8" s="148"/>
      <c r="E8" s="148"/>
      <c r="F8" s="148"/>
      <c r="G8" s="171">
        <v>243</v>
      </c>
      <c r="H8" s="171"/>
      <c r="I8" s="29">
        <v>31988</v>
      </c>
      <c r="J8" s="29">
        <v>1020000</v>
      </c>
      <c r="K8" s="21" t="s">
        <v>69</v>
      </c>
      <c r="L8" s="35">
        <f>SUM(Июнь!L8,Июль!G8:J8)</f>
        <v>7818208.2599999998</v>
      </c>
      <c r="M8" s="116" t="s">
        <v>71</v>
      </c>
    </row>
    <row r="9" spans="1:13" x14ac:dyDescent="0.25">
      <c r="A9" s="1">
        <v>2</v>
      </c>
      <c r="B9" s="149" t="s">
        <v>4</v>
      </c>
      <c r="C9" s="149"/>
      <c r="D9" s="149"/>
      <c r="E9" s="149"/>
      <c r="F9" s="149"/>
      <c r="G9" s="167"/>
      <c r="H9" s="167"/>
      <c r="I9" s="30">
        <v>17300</v>
      </c>
      <c r="J9" s="30">
        <v>180000</v>
      </c>
      <c r="K9" s="19"/>
      <c r="L9" s="35">
        <f>SUM(Июнь!L9,Июль!G9:J9)</f>
        <v>780886</v>
      </c>
    </row>
    <row r="10" spans="1:13" ht="15.75" thickBot="1" x14ac:dyDescent="0.3">
      <c r="A10" s="4">
        <v>3</v>
      </c>
      <c r="B10" s="147" t="s">
        <v>5</v>
      </c>
      <c r="C10" s="147"/>
      <c r="D10" s="147"/>
      <c r="E10" s="147"/>
      <c r="F10" s="147"/>
      <c r="G10" s="168"/>
      <c r="H10" s="168"/>
      <c r="I10" s="31">
        <v>68000</v>
      </c>
      <c r="J10" s="31"/>
      <c r="K10" s="19"/>
      <c r="L10" s="35">
        <f>SUM(Июнь!L10,Июль!G10:J10)</f>
        <v>413230</v>
      </c>
    </row>
    <row r="11" spans="1:13" ht="15.75" thickBot="1" x14ac:dyDescent="0.3">
      <c r="A11" s="160" t="s">
        <v>6</v>
      </c>
      <c r="B11" s="174"/>
      <c r="C11" s="174"/>
      <c r="D11" s="174"/>
      <c r="E11" s="174"/>
      <c r="F11" s="175"/>
      <c r="G11" s="163">
        <f>SUM(G8:H10)</f>
        <v>243</v>
      </c>
      <c r="H11" s="164"/>
      <c r="I11" s="32">
        <f>SUM(I8:I10)</f>
        <v>117288</v>
      </c>
      <c r="J11" s="33">
        <f>SUM(J8:J10)</f>
        <v>1200000</v>
      </c>
      <c r="K11" s="20"/>
      <c r="L11" s="36"/>
    </row>
    <row r="12" spans="1:13" x14ac:dyDescent="0.25">
      <c r="A12" s="165" t="s">
        <v>13</v>
      </c>
      <c r="B12" s="165"/>
      <c r="C12" s="165"/>
      <c r="D12" s="165"/>
      <c r="E12" s="165"/>
      <c r="F12" s="165"/>
      <c r="G12" s="176">
        <f>SUM(Июнь!G12,Июль!G11)</f>
        <v>921842</v>
      </c>
      <c r="H12" s="176"/>
      <c r="I12" s="34">
        <f>SUM(Июнь!I12,Июль!I11)</f>
        <v>937092.26</v>
      </c>
      <c r="J12" s="34">
        <f>SUM(Июнь!J12,Июль!J11)</f>
        <v>7153390</v>
      </c>
      <c r="K12" s="19"/>
      <c r="L12" s="39">
        <f>SUM(L8:L10)</f>
        <v>9012324.2599999998</v>
      </c>
    </row>
    <row r="13" spans="1:13" x14ac:dyDescent="0.25">
      <c r="A13" s="9"/>
      <c r="B13" s="9"/>
      <c r="C13" s="9"/>
      <c r="D13" s="9"/>
      <c r="E13" s="9"/>
      <c r="F13" s="9"/>
      <c r="G13" s="5"/>
      <c r="H13" s="5"/>
      <c r="I13" s="5"/>
      <c r="J13" s="5"/>
      <c r="K13" s="10"/>
      <c r="L13" s="10"/>
    </row>
    <row r="14" spans="1:13" ht="15.75" thickBot="1" x14ac:dyDescent="0.3"/>
    <row r="15" spans="1:13" ht="19.5" thickBot="1" x14ac:dyDescent="0.3">
      <c r="A15" s="133" t="s">
        <v>8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5"/>
    </row>
    <row r="16" spans="1:13" ht="15.75" thickBot="1" x14ac:dyDescent="0.3">
      <c r="A16" s="136" t="s">
        <v>1</v>
      </c>
      <c r="B16" s="136" t="s">
        <v>9</v>
      </c>
      <c r="C16" s="138"/>
      <c r="D16" s="138"/>
      <c r="E16" s="138"/>
      <c r="F16" s="139"/>
      <c r="G16" s="142" t="s">
        <v>15</v>
      </c>
      <c r="H16" s="143"/>
      <c r="I16" s="143"/>
      <c r="J16" s="144"/>
      <c r="K16" s="145" t="s">
        <v>14</v>
      </c>
      <c r="L16" s="145" t="s">
        <v>13</v>
      </c>
    </row>
    <row r="17" spans="1:12" ht="15.75" thickBot="1" x14ac:dyDescent="0.3">
      <c r="A17" s="137"/>
      <c r="B17" s="137"/>
      <c r="C17" s="140"/>
      <c r="D17" s="140"/>
      <c r="E17" s="140"/>
      <c r="F17" s="141"/>
      <c r="G17" s="169" t="s">
        <v>16</v>
      </c>
      <c r="H17" s="170"/>
      <c r="I17" s="16" t="s">
        <v>17</v>
      </c>
      <c r="J17" s="15" t="s">
        <v>18</v>
      </c>
      <c r="K17" s="146"/>
      <c r="L17" s="146"/>
    </row>
    <row r="18" spans="1:12" ht="50.25" customHeight="1" x14ac:dyDescent="0.25">
      <c r="A18" s="3">
        <v>1</v>
      </c>
      <c r="B18" s="123" t="s">
        <v>32</v>
      </c>
      <c r="C18" s="123"/>
      <c r="D18" s="123"/>
      <c r="E18" s="123"/>
      <c r="F18" s="123"/>
      <c r="G18" s="171"/>
      <c r="H18" s="171"/>
      <c r="I18" s="29"/>
      <c r="J18" s="29"/>
      <c r="K18" s="18"/>
      <c r="L18" s="37">
        <f>SUM(Июнь!L18,Июль!G18:J18)</f>
        <v>2264914</v>
      </c>
    </row>
    <row r="19" spans="1:12" ht="20.25" customHeight="1" x14ac:dyDescent="0.25">
      <c r="A19" s="1">
        <v>2</v>
      </c>
      <c r="B19" s="124" t="s">
        <v>10</v>
      </c>
      <c r="C19" s="124"/>
      <c r="D19" s="124"/>
      <c r="E19" s="124"/>
      <c r="F19" s="124"/>
      <c r="G19" s="167"/>
      <c r="H19" s="167"/>
      <c r="I19" s="30"/>
      <c r="J19" s="30"/>
      <c r="K19" s="2"/>
      <c r="L19" s="37">
        <f>SUM(Июнь!L19,Июль!G19:J19)</f>
        <v>246000</v>
      </c>
    </row>
    <row r="20" spans="1:12" ht="44.25" customHeight="1" x14ac:dyDescent="0.25">
      <c r="A20" s="79">
        <v>3</v>
      </c>
      <c r="B20" s="129" t="s">
        <v>11</v>
      </c>
      <c r="C20" s="129"/>
      <c r="D20" s="129"/>
      <c r="E20" s="129"/>
      <c r="F20" s="129"/>
      <c r="G20" s="167"/>
      <c r="H20" s="167"/>
      <c r="I20" s="30">
        <v>106045</v>
      </c>
      <c r="J20" s="30"/>
      <c r="K20" s="2"/>
      <c r="L20" s="37">
        <f>SUM(Июнь!L20,Июль!G20:J20)</f>
        <v>188446</v>
      </c>
    </row>
    <row r="21" spans="1:12" ht="44.25" customHeight="1" x14ac:dyDescent="0.25">
      <c r="A21" s="80">
        <v>4</v>
      </c>
      <c r="B21" s="130" t="s">
        <v>12</v>
      </c>
      <c r="C21" s="130"/>
      <c r="D21" s="130"/>
      <c r="E21" s="130"/>
      <c r="F21" s="130"/>
      <c r="G21" s="168">
        <v>10000</v>
      </c>
      <c r="H21" s="168"/>
      <c r="I21" s="31"/>
      <c r="J21" s="31"/>
      <c r="K21" s="24"/>
      <c r="L21" s="37">
        <f>SUM(Июнь!L21,Июль!G21:J21)</f>
        <v>1057150</v>
      </c>
    </row>
    <row r="22" spans="1:12" ht="27.75" customHeight="1" thickBot="1" x14ac:dyDescent="0.3">
      <c r="A22" s="79">
        <v>5</v>
      </c>
      <c r="B22" s="130" t="s">
        <v>19</v>
      </c>
      <c r="C22" s="130"/>
      <c r="D22" s="130"/>
      <c r="E22" s="130"/>
      <c r="F22" s="130"/>
      <c r="G22" s="168"/>
      <c r="H22" s="168"/>
      <c r="I22" s="110"/>
      <c r="J22" s="31">
        <v>1628516</v>
      </c>
      <c r="K22" s="28" t="s">
        <v>70</v>
      </c>
      <c r="L22" s="37">
        <f>SUM(Июнь!L22,Июль!G22:J22)</f>
        <v>5121216.7</v>
      </c>
    </row>
    <row r="23" spans="1:12" ht="15.75" thickBot="1" x14ac:dyDescent="0.3">
      <c r="A23" s="160" t="s">
        <v>6</v>
      </c>
      <c r="B23" s="161"/>
      <c r="C23" s="161"/>
      <c r="D23" s="161"/>
      <c r="E23" s="161"/>
      <c r="F23" s="162"/>
      <c r="G23" s="163">
        <f>SUM(G18:H22)</f>
        <v>10000</v>
      </c>
      <c r="H23" s="164"/>
      <c r="I23" s="109">
        <f>SUM(I18:I22)</f>
        <v>106045</v>
      </c>
      <c r="J23" s="33">
        <f>SUM(J18:J22)</f>
        <v>1628516</v>
      </c>
      <c r="K23" s="22"/>
      <c r="L23" s="38"/>
    </row>
    <row r="24" spans="1:12" x14ac:dyDescent="0.25">
      <c r="A24" s="165" t="s">
        <v>13</v>
      </c>
      <c r="B24" s="165"/>
      <c r="C24" s="165"/>
      <c r="D24" s="165"/>
      <c r="E24" s="165"/>
      <c r="F24" s="165"/>
      <c r="G24" s="166">
        <f>SUM(Июнь!G24,Июль!G23)</f>
        <v>965385</v>
      </c>
      <c r="H24" s="166"/>
      <c r="I24" s="40">
        <f>SUM(Июнь!I24,Июль!I23)</f>
        <v>1090125</v>
      </c>
      <c r="J24" s="40">
        <f>SUM(Июнь!J24,Июль!J23)</f>
        <v>6824216.7000000002</v>
      </c>
      <c r="K24" s="19"/>
      <c r="L24" s="39">
        <f>SUM(L18:L22)</f>
        <v>8877726.6999999993</v>
      </c>
    </row>
  </sheetData>
  <mergeCells count="40">
    <mergeCell ref="A1:L2"/>
    <mergeCell ref="A3:L4"/>
    <mergeCell ref="A5:L5"/>
    <mergeCell ref="A6:A7"/>
    <mergeCell ref="B6:F7"/>
    <mergeCell ref="G6:J6"/>
    <mergeCell ref="G7:H7"/>
    <mergeCell ref="K6:K7"/>
    <mergeCell ref="L6:L7"/>
    <mergeCell ref="B10:F10"/>
    <mergeCell ref="G10:H10"/>
    <mergeCell ref="A11:F11"/>
    <mergeCell ref="G11:H11"/>
    <mergeCell ref="B8:F8"/>
    <mergeCell ref="G8:H8"/>
    <mergeCell ref="B9:F9"/>
    <mergeCell ref="G9:H9"/>
    <mergeCell ref="A12:F12"/>
    <mergeCell ref="G12:H12"/>
    <mergeCell ref="A15:L15"/>
    <mergeCell ref="A16:A17"/>
    <mergeCell ref="B16:F17"/>
    <mergeCell ref="G16:J16"/>
    <mergeCell ref="G17:H17"/>
    <mergeCell ref="K16:K17"/>
    <mergeCell ref="L16:L17"/>
    <mergeCell ref="B18:F18"/>
    <mergeCell ref="G18:H18"/>
    <mergeCell ref="A23:F23"/>
    <mergeCell ref="G23:H23"/>
    <mergeCell ref="A24:F24"/>
    <mergeCell ref="G24:H24"/>
    <mergeCell ref="B20:F20"/>
    <mergeCell ref="G20:H20"/>
    <mergeCell ref="B21:F21"/>
    <mergeCell ref="G21:H21"/>
    <mergeCell ref="B22:F22"/>
    <mergeCell ref="G22:H22"/>
    <mergeCell ref="B19:F19"/>
    <mergeCell ref="G19:H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J26" sqref="J26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3.5703125" customWidth="1"/>
    <col min="8" max="8" width="13.28515625" customWidth="1"/>
    <col min="9" max="9" width="13.140625" bestFit="1" customWidth="1"/>
    <col min="10" max="10" width="31.85546875" customWidth="1"/>
    <col min="11" max="11" width="21.140625" customWidth="1"/>
  </cols>
  <sheetData>
    <row r="1" spans="1:11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5.75" thickBot="1" x14ac:dyDescent="0.3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x14ac:dyDescent="0.25">
      <c r="A3" s="152" t="s">
        <v>44</v>
      </c>
      <c r="B3" s="153"/>
      <c r="C3" s="153"/>
      <c r="D3" s="153"/>
      <c r="E3" s="153"/>
      <c r="F3" s="153"/>
      <c r="G3" s="153"/>
      <c r="H3" s="153"/>
      <c r="I3" s="153"/>
      <c r="J3" s="153"/>
      <c r="K3" s="154"/>
    </row>
    <row r="4" spans="1:11" ht="15.75" thickBot="1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7"/>
    </row>
    <row r="5" spans="1:11" ht="19.5" thickBot="1" x14ac:dyDescent="0.3">
      <c r="A5" s="133" t="s">
        <v>7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</row>
    <row r="6" spans="1:11" ht="15.75" thickBot="1" x14ac:dyDescent="0.3">
      <c r="A6" s="158" t="s">
        <v>1</v>
      </c>
      <c r="B6" s="138" t="s">
        <v>2</v>
      </c>
      <c r="C6" s="138"/>
      <c r="D6" s="138"/>
      <c r="E6" s="138"/>
      <c r="F6" s="138"/>
      <c r="G6" s="142" t="s">
        <v>15</v>
      </c>
      <c r="H6" s="143"/>
      <c r="I6" s="143"/>
      <c r="J6" s="136" t="s">
        <v>14</v>
      </c>
      <c r="K6" s="145" t="s">
        <v>13</v>
      </c>
    </row>
    <row r="7" spans="1:11" ht="15.75" thickBot="1" x14ac:dyDescent="0.3">
      <c r="A7" s="159"/>
      <c r="B7" s="140"/>
      <c r="C7" s="140"/>
      <c r="D7" s="140"/>
      <c r="E7" s="140"/>
      <c r="F7" s="140"/>
      <c r="G7" s="17" t="s">
        <v>16</v>
      </c>
      <c r="H7" s="13" t="s">
        <v>17</v>
      </c>
      <c r="I7" s="12" t="s">
        <v>18</v>
      </c>
      <c r="J7" s="137"/>
      <c r="K7" s="146"/>
    </row>
    <row r="8" spans="1:11" x14ac:dyDescent="0.25">
      <c r="A8" s="3">
        <v>1</v>
      </c>
      <c r="B8" s="148" t="s">
        <v>3</v>
      </c>
      <c r="C8" s="148"/>
      <c r="D8" s="148"/>
      <c r="E8" s="148"/>
      <c r="F8" s="148"/>
      <c r="G8" s="41"/>
      <c r="H8" s="29">
        <v>27795</v>
      </c>
      <c r="I8" s="29">
        <v>620000</v>
      </c>
      <c r="J8" s="21" t="s">
        <v>72</v>
      </c>
      <c r="K8" s="35">
        <f>SUM(Июль!L8,Август!G8:J8)</f>
        <v>8466003.2599999998</v>
      </c>
    </row>
    <row r="9" spans="1:11" x14ac:dyDescent="0.25">
      <c r="A9" s="1">
        <v>2</v>
      </c>
      <c r="B9" s="149" t="s">
        <v>4</v>
      </c>
      <c r="C9" s="149"/>
      <c r="D9" s="149"/>
      <c r="E9" s="149"/>
      <c r="F9" s="149"/>
      <c r="G9" s="43"/>
      <c r="H9" s="30">
        <v>8350</v>
      </c>
      <c r="I9" s="30">
        <v>80000</v>
      </c>
      <c r="J9" s="19"/>
      <c r="K9" s="35">
        <f>SUM(Июль!L9,Август!G9:J9)</f>
        <v>869236</v>
      </c>
    </row>
    <row r="10" spans="1:11" ht="15.75" thickBot="1" x14ac:dyDescent="0.3">
      <c r="A10" s="4">
        <v>3</v>
      </c>
      <c r="B10" s="147" t="s">
        <v>5</v>
      </c>
      <c r="C10" s="147"/>
      <c r="D10" s="147"/>
      <c r="E10" s="147"/>
      <c r="F10" s="147"/>
      <c r="G10" s="44"/>
      <c r="H10" s="31">
        <v>2415</v>
      </c>
      <c r="I10" s="31"/>
      <c r="J10" s="19"/>
      <c r="K10" s="35">
        <f>SUM(Июль!L10,Август!G10:J10)</f>
        <v>415645</v>
      </c>
    </row>
    <row r="11" spans="1:11" ht="15.75" thickBot="1" x14ac:dyDescent="0.3">
      <c r="A11" s="160" t="s">
        <v>6</v>
      </c>
      <c r="B11" s="174"/>
      <c r="C11" s="174"/>
      <c r="D11" s="174"/>
      <c r="E11" s="174"/>
      <c r="F11" s="175"/>
      <c r="G11" s="42">
        <f>SUM(G8:G10)</f>
        <v>0</v>
      </c>
      <c r="H11" s="32">
        <f>SUM(H8:H10)</f>
        <v>38560</v>
      </c>
      <c r="I11" s="33">
        <f>SUM(I8:I10)</f>
        <v>700000</v>
      </c>
      <c r="J11" s="20"/>
      <c r="K11" s="36"/>
    </row>
    <row r="12" spans="1:11" x14ac:dyDescent="0.25">
      <c r="A12" s="165" t="s">
        <v>13</v>
      </c>
      <c r="B12" s="165"/>
      <c r="C12" s="165"/>
      <c r="D12" s="165"/>
      <c r="E12" s="165"/>
      <c r="F12" s="165"/>
      <c r="G12" s="37">
        <f>SUM(Июль!G12,Август!G11)</f>
        <v>921842</v>
      </c>
      <c r="H12" s="34">
        <f>SUM(Июль!I12,Август!H11)</f>
        <v>975652.26</v>
      </c>
      <c r="I12" s="34">
        <f>SUM(Июль!J12,Август!I11)</f>
        <v>7853390</v>
      </c>
      <c r="J12" s="19"/>
      <c r="K12" s="39">
        <f>SUM(K8:K11)</f>
        <v>9750884.2599999998</v>
      </c>
    </row>
    <row r="13" spans="1:11" x14ac:dyDescent="0.25">
      <c r="A13" s="9"/>
      <c r="B13" s="9"/>
      <c r="C13" s="9"/>
      <c r="D13" s="9"/>
      <c r="E13" s="9"/>
      <c r="F13" s="9"/>
      <c r="G13" s="5"/>
      <c r="H13" s="5"/>
      <c r="I13" s="50"/>
      <c r="J13" s="10"/>
      <c r="K13" s="10"/>
    </row>
    <row r="14" spans="1:11" ht="15.75" thickBot="1" x14ac:dyDescent="0.3"/>
    <row r="15" spans="1:11" ht="19.5" thickBot="1" x14ac:dyDescent="0.3">
      <c r="A15" s="133" t="s">
        <v>8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5"/>
    </row>
    <row r="16" spans="1:11" ht="15.75" thickBot="1" x14ac:dyDescent="0.3">
      <c r="A16" s="136" t="s">
        <v>1</v>
      </c>
      <c r="B16" s="136" t="s">
        <v>9</v>
      </c>
      <c r="C16" s="138"/>
      <c r="D16" s="138"/>
      <c r="E16" s="138"/>
      <c r="F16" s="139"/>
      <c r="G16" s="142" t="s">
        <v>15</v>
      </c>
      <c r="H16" s="143"/>
      <c r="I16" s="144"/>
      <c r="J16" s="145" t="s">
        <v>14</v>
      </c>
      <c r="K16" s="145" t="s">
        <v>13</v>
      </c>
    </row>
    <row r="17" spans="1:11" ht="15.75" thickBot="1" x14ac:dyDescent="0.3">
      <c r="A17" s="137"/>
      <c r="B17" s="137"/>
      <c r="C17" s="140"/>
      <c r="D17" s="140"/>
      <c r="E17" s="140"/>
      <c r="F17" s="141"/>
      <c r="G17" s="13" t="s">
        <v>16</v>
      </c>
      <c r="H17" s="16" t="s">
        <v>17</v>
      </c>
      <c r="I17" s="15" t="s">
        <v>18</v>
      </c>
      <c r="J17" s="146"/>
      <c r="K17" s="146"/>
    </row>
    <row r="18" spans="1:11" ht="50.25" customHeight="1" x14ac:dyDescent="0.25">
      <c r="A18" s="3">
        <v>1</v>
      </c>
      <c r="B18" s="123" t="s">
        <v>32</v>
      </c>
      <c r="C18" s="123"/>
      <c r="D18" s="123"/>
      <c r="E18" s="123"/>
      <c r="F18" s="123"/>
      <c r="G18" s="41">
        <v>100000</v>
      </c>
      <c r="H18" s="29"/>
      <c r="I18" s="29"/>
      <c r="J18" s="18"/>
      <c r="K18" s="37">
        <f>SUM(Июль!L18,Август!G18:I18)</f>
        <v>2364914</v>
      </c>
    </row>
    <row r="19" spans="1:11" ht="20.25" customHeight="1" x14ac:dyDescent="0.25">
      <c r="A19" s="1">
        <v>2</v>
      </c>
      <c r="B19" s="124" t="s">
        <v>10</v>
      </c>
      <c r="C19" s="124"/>
      <c r="D19" s="124"/>
      <c r="E19" s="124"/>
      <c r="F19" s="124"/>
      <c r="G19" s="43"/>
      <c r="H19" s="30"/>
      <c r="I19" s="30"/>
      <c r="J19" s="2"/>
      <c r="K19" s="37">
        <f>SUM(Июль!L19,Август!G19:I19)</f>
        <v>246000</v>
      </c>
    </row>
    <row r="20" spans="1:11" ht="44.25" customHeight="1" x14ac:dyDescent="0.25">
      <c r="A20" s="79">
        <v>3</v>
      </c>
      <c r="B20" s="129" t="s">
        <v>11</v>
      </c>
      <c r="C20" s="129"/>
      <c r="D20" s="129"/>
      <c r="E20" s="129"/>
      <c r="F20" s="129"/>
      <c r="G20" s="43"/>
      <c r="H20" s="30">
        <v>50000</v>
      </c>
      <c r="I20" s="30"/>
      <c r="J20" s="2"/>
      <c r="K20" s="37">
        <f>SUM(Июль!L20,Август!G20:I20)</f>
        <v>238446</v>
      </c>
    </row>
    <row r="21" spans="1:11" ht="44.25" customHeight="1" x14ac:dyDescent="0.25">
      <c r="A21" s="80">
        <v>4</v>
      </c>
      <c r="B21" s="130" t="s">
        <v>12</v>
      </c>
      <c r="C21" s="130"/>
      <c r="D21" s="130"/>
      <c r="E21" s="130"/>
      <c r="F21" s="130"/>
      <c r="G21" s="44"/>
      <c r="H21" s="31"/>
      <c r="I21" s="31"/>
      <c r="J21" s="27"/>
      <c r="K21" s="37">
        <f>SUM(Июль!L21,Август!G21:I21)</f>
        <v>1057150</v>
      </c>
    </row>
    <row r="22" spans="1:11" ht="27.75" customHeight="1" thickBot="1" x14ac:dyDescent="0.3">
      <c r="A22" s="79">
        <v>5</v>
      </c>
      <c r="B22" s="130" t="s">
        <v>19</v>
      </c>
      <c r="C22" s="130"/>
      <c r="D22" s="130"/>
      <c r="E22" s="130"/>
      <c r="F22" s="130"/>
      <c r="G22" s="44"/>
      <c r="H22" s="31"/>
      <c r="I22" s="31">
        <v>724611</v>
      </c>
      <c r="J22" s="28" t="s">
        <v>73</v>
      </c>
      <c r="K22" s="37">
        <f>SUM(Июль!L22,Август!G22:I22)</f>
        <v>5845827.7000000002</v>
      </c>
    </row>
    <row r="23" spans="1:11" ht="15.75" thickBot="1" x14ac:dyDescent="0.3">
      <c r="A23" s="160" t="s">
        <v>6</v>
      </c>
      <c r="B23" s="161"/>
      <c r="C23" s="161"/>
      <c r="D23" s="161"/>
      <c r="E23" s="161"/>
      <c r="F23" s="162"/>
      <c r="G23" s="42">
        <f>SUM(G18:G22)</f>
        <v>100000</v>
      </c>
      <c r="H23" s="32">
        <f>SUM(H18:H22)</f>
        <v>50000</v>
      </c>
      <c r="I23" s="33">
        <f>SUM(I18:I22)</f>
        <v>724611</v>
      </c>
      <c r="J23" s="22"/>
      <c r="K23" s="38"/>
    </row>
    <row r="24" spans="1:11" x14ac:dyDescent="0.25">
      <c r="A24" s="165" t="s">
        <v>13</v>
      </c>
      <c r="B24" s="165"/>
      <c r="C24" s="165"/>
      <c r="D24" s="165"/>
      <c r="E24" s="165"/>
      <c r="F24" s="165"/>
      <c r="G24" s="34">
        <f>SUM(Июль!G24,Август!G23)</f>
        <v>1065385</v>
      </c>
      <c r="H24" s="34">
        <f>SUM(Июль!I24,Август!H23)</f>
        <v>1140125</v>
      </c>
      <c r="I24" s="34">
        <f>SUM(Июль!J24,Август!I23)</f>
        <v>7548827.7000000002</v>
      </c>
      <c r="J24" s="19"/>
      <c r="K24" s="39">
        <f>SUM(K18:K22)</f>
        <v>9752337.6999999993</v>
      </c>
    </row>
    <row r="25" spans="1:11" x14ac:dyDescent="0.25">
      <c r="I25" s="6"/>
    </row>
    <row r="26" spans="1:11" x14ac:dyDescent="0.25">
      <c r="I26" s="117" t="s">
        <v>74</v>
      </c>
    </row>
  </sheetData>
  <mergeCells count="26">
    <mergeCell ref="B8:F8"/>
    <mergeCell ref="B9:F9"/>
    <mergeCell ref="B10:F10"/>
    <mergeCell ref="A1:K2"/>
    <mergeCell ref="A3:K4"/>
    <mergeCell ref="A5:K5"/>
    <mergeCell ref="A6:A7"/>
    <mergeCell ref="B6:F7"/>
    <mergeCell ref="G6:I6"/>
    <mergeCell ref="J6:J7"/>
    <mergeCell ref="K6:K7"/>
    <mergeCell ref="A11:F11"/>
    <mergeCell ref="A12:F12"/>
    <mergeCell ref="A15:K15"/>
    <mergeCell ref="A16:A17"/>
    <mergeCell ref="B16:F17"/>
    <mergeCell ref="G16:I16"/>
    <mergeCell ref="J16:J17"/>
    <mergeCell ref="K16:K17"/>
    <mergeCell ref="B18:F18"/>
    <mergeCell ref="B19:F19"/>
    <mergeCell ref="A23:F23"/>
    <mergeCell ref="A24:F24"/>
    <mergeCell ref="B20:F20"/>
    <mergeCell ref="B21:F21"/>
    <mergeCell ref="B22:F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M22" sqref="M22"/>
    </sheetView>
  </sheetViews>
  <sheetFormatPr defaultRowHeight="15" x14ac:dyDescent="0.25"/>
  <cols>
    <col min="1" max="1" width="3.85546875" customWidth="1"/>
    <col min="2" max="2" width="6.42578125" customWidth="1"/>
    <col min="3" max="3" width="5.5703125" customWidth="1"/>
    <col min="4" max="4" width="6.85546875" customWidth="1"/>
    <col min="5" max="5" width="6.140625" customWidth="1"/>
    <col min="6" max="6" width="8.42578125" customWidth="1"/>
    <col min="7" max="7" width="13.42578125" customWidth="1"/>
    <col min="8" max="8" width="12.85546875" customWidth="1"/>
    <col min="9" max="9" width="13.7109375" customWidth="1"/>
    <col min="10" max="10" width="31.85546875" customWidth="1"/>
    <col min="11" max="11" width="21.140625" customWidth="1"/>
  </cols>
  <sheetData>
    <row r="1" spans="1:11" x14ac:dyDescent="0.2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5.75" thickBot="1" x14ac:dyDescent="0.3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x14ac:dyDescent="0.25">
      <c r="A3" s="152" t="s">
        <v>45</v>
      </c>
      <c r="B3" s="153"/>
      <c r="C3" s="153"/>
      <c r="D3" s="153"/>
      <c r="E3" s="153"/>
      <c r="F3" s="153"/>
      <c r="G3" s="153"/>
      <c r="H3" s="153"/>
      <c r="I3" s="153"/>
      <c r="J3" s="153"/>
      <c r="K3" s="154"/>
    </row>
    <row r="4" spans="1:11" ht="15.75" thickBot="1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7"/>
    </row>
    <row r="5" spans="1:11" ht="19.5" thickBot="1" x14ac:dyDescent="0.3">
      <c r="A5" s="133" t="s">
        <v>7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</row>
    <row r="6" spans="1:11" ht="15.75" thickBot="1" x14ac:dyDescent="0.3">
      <c r="A6" s="158" t="s">
        <v>1</v>
      </c>
      <c r="B6" s="138" t="s">
        <v>2</v>
      </c>
      <c r="C6" s="138"/>
      <c r="D6" s="138"/>
      <c r="E6" s="138"/>
      <c r="F6" s="138"/>
      <c r="G6" s="142" t="s">
        <v>15</v>
      </c>
      <c r="H6" s="143"/>
      <c r="I6" s="143"/>
      <c r="J6" s="136" t="s">
        <v>14</v>
      </c>
      <c r="K6" s="145" t="s">
        <v>13</v>
      </c>
    </row>
    <row r="7" spans="1:11" ht="15.75" thickBot="1" x14ac:dyDescent="0.3">
      <c r="A7" s="159"/>
      <c r="B7" s="140"/>
      <c r="C7" s="140"/>
      <c r="D7" s="140"/>
      <c r="E7" s="140"/>
      <c r="F7" s="140"/>
      <c r="G7" s="17" t="s">
        <v>16</v>
      </c>
      <c r="H7" s="13" t="s">
        <v>17</v>
      </c>
      <c r="I7" s="12" t="s">
        <v>18</v>
      </c>
      <c r="J7" s="137"/>
      <c r="K7" s="146"/>
    </row>
    <row r="8" spans="1:11" x14ac:dyDescent="0.25">
      <c r="A8" s="3">
        <v>1</v>
      </c>
      <c r="B8" s="148" t="s">
        <v>3</v>
      </c>
      <c r="C8" s="148"/>
      <c r="D8" s="148"/>
      <c r="E8" s="148"/>
      <c r="F8" s="148"/>
      <c r="G8" s="41"/>
      <c r="H8" s="49">
        <v>60397</v>
      </c>
      <c r="I8" s="49">
        <v>1020000</v>
      </c>
      <c r="J8" s="21" t="s">
        <v>75</v>
      </c>
      <c r="K8" s="35">
        <f>SUM(Август!K8,Сентябрь!G8:J8)</f>
        <v>9546400.2599999998</v>
      </c>
    </row>
    <row r="9" spans="1:11" x14ac:dyDescent="0.25">
      <c r="A9" s="1">
        <v>2</v>
      </c>
      <c r="B9" s="149" t="s">
        <v>4</v>
      </c>
      <c r="C9" s="149"/>
      <c r="D9" s="149"/>
      <c r="E9" s="149"/>
      <c r="F9" s="149"/>
      <c r="G9" s="43"/>
      <c r="H9" s="47">
        <v>9750</v>
      </c>
      <c r="I9" s="118">
        <v>280000</v>
      </c>
      <c r="J9" s="19"/>
      <c r="K9" s="35">
        <f>SUM(Август!K9,Сентябрь!G9:J9)</f>
        <v>1158986</v>
      </c>
    </row>
    <row r="10" spans="1:11" ht="15.75" thickBot="1" x14ac:dyDescent="0.3">
      <c r="A10" s="4">
        <v>3</v>
      </c>
      <c r="B10" s="147" t="s">
        <v>5</v>
      </c>
      <c r="C10" s="147"/>
      <c r="D10" s="147"/>
      <c r="E10" s="147"/>
      <c r="F10" s="147"/>
      <c r="G10" s="44"/>
      <c r="H10" s="48"/>
      <c r="I10" s="110"/>
      <c r="J10" s="19"/>
      <c r="K10" s="35">
        <f>SUM(Август!K10,Сентябрь!G10:J10)</f>
        <v>415645</v>
      </c>
    </row>
    <row r="11" spans="1:11" ht="15.75" thickBot="1" x14ac:dyDescent="0.3">
      <c r="A11" s="160" t="s">
        <v>6</v>
      </c>
      <c r="B11" s="174"/>
      <c r="C11" s="174"/>
      <c r="D11" s="174"/>
      <c r="E11" s="174"/>
      <c r="F11" s="175"/>
      <c r="G11" s="42">
        <f>SUM(G8:G10)</f>
        <v>0</v>
      </c>
      <c r="H11" s="32">
        <f>SUM(H8:H10)</f>
        <v>70147</v>
      </c>
      <c r="I11" s="119">
        <f>SUM(I8:I9)</f>
        <v>1300000</v>
      </c>
      <c r="J11" s="20"/>
      <c r="K11" s="36"/>
    </row>
    <row r="12" spans="1:11" x14ac:dyDescent="0.25">
      <c r="A12" s="165" t="s">
        <v>13</v>
      </c>
      <c r="B12" s="165"/>
      <c r="C12" s="165"/>
      <c r="D12" s="165"/>
      <c r="E12" s="165"/>
      <c r="F12" s="165"/>
      <c r="G12" s="37">
        <f>SUM(Август!G12,Сентябрь!G11)</f>
        <v>921842</v>
      </c>
      <c r="H12" s="34">
        <f>SUM(Август!H12,Сентябрь!H11)</f>
        <v>1045799.26</v>
      </c>
      <c r="I12" s="34">
        <f>SUM(Август!I12,Сентябрь!I11)</f>
        <v>9153390</v>
      </c>
      <c r="J12" s="19"/>
      <c r="K12" s="39">
        <f>SUM(K8:K10)</f>
        <v>11121031.26</v>
      </c>
    </row>
    <row r="13" spans="1:11" x14ac:dyDescent="0.25">
      <c r="A13" s="9"/>
      <c r="B13" s="9"/>
      <c r="C13" s="9"/>
      <c r="D13" s="9"/>
      <c r="E13" s="9"/>
      <c r="F13" s="9"/>
      <c r="G13" s="5"/>
      <c r="H13" s="5"/>
      <c r="I13" s="5"/>
      <c r="J13" s="10"/>
      <c r="K13" s="10"/>
    </row>
    <row r="14" spans="1:11" ht="15.75" thickBot="1" x14ac:dyDescent="0.3"/>
    <row r="15" spans="1:11" ht="19.5" thickBot="1" x14ac:dyDescent="0.3">
      <c r="A15" s="133" t="s">
        <v>8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5"/>
    </row>
    <row r="16" spans="1:11" ht="15.75" thickBot="1" x14ac:dyDescent="0.3">
      <c r="A16" s="136" t="s">
        <v>1</v>
      </c>
      <c r="B16" s="136" t="s">
        <v>9</v>
      </c>
      <c r="C16" s="138"/>
      <c r="D16" s="138"/>
      <c r="E16" s="138"/>
      <c r="F16" s="139"/>
      <c r="G16" s="142" t="s">
        <v>15</v>
      </c>
      <c r="H16" s="143"/>
      <c r="I16" s="144"/>
      <c r="J16" s="145" t="s">
        <v>14</v>
      </c>
      <c r="K16" s="145" t="s">
        <v>13</v>
      </c>
    </row>
    <row r="17" spans="1:11" ht="15.75" thickBot="1" x14ac:dyDescent="0.3">
      <c r="A17" s="137"/>
      <c r="B17" s="137"/>
      <c r="C17" s="140"/>
      <c r="D17" s="140"/>
      <c r="E17" s="140"/>
      <c r="F17" s="141"/>
      <c r="G17" s="13" t="s">
        <v>16</v>
      </c>
      <c r="H17" s="16" t="s">
        <v>17</v>
      </c>
      <c r="I17" s="15" t="s">
        <v>18</v>
      </c>
      <c r="J17" s="146"/>
      <c r="K17" s="146"/>
    </row>
    <row r="18" spans="1:11" ht="28.5" customHeight="1" x14ac:dyDescent="0.25">
      <c r="A18" s="3">
        <v>1</v>
      </c>
      <c r="B18" s="123" t="s">
        <v>32</v>
      </c>
      <c r="C18" s="123"/>
      <c r="D18" s="123"/>
      <c r="E18" s="123"/>
      <c r="F18" s="123"/>
      <c r="H18" s="41"/>
      <c r="I18" s="49"/>
      <c r="J18" s="18"/>
      <c r="K18" s="37">
        <f>SUM(Август!K18,Сентябрь!H18:I18)</f>
        <v>2364914</v>
      </c>
    </row>
    <row r="19" spans="1:11" ht="20.25" customHeight="1" x14ac:dyDescent="0.25">
      <c r="A19" s="1">
        <v>2</v>
      </c>
      <c r="B19" s="124" t="s">
        <v>10</v>
      </c>
      <c r="C19" s="124"/>
      <c r="D19" s="124"/>
      <c r="E19" s="124"/>
      <c r="F19" s="124"/>
      <c r="G19" s="43"/>
      <c r="H19" s="47">
        <v>15000</v>
      </c>
      <c r="I19" s="47"/>
      <c r="J19" s="2"/>
      <c r="K19" s="37">
        <f>SUM(Август!K19,Сентябрь!G19:I19)</f>
        <v>261000</v>
      </c>
    </row>
    <row r="20" spans="1:11" ht="44.25" customHeight="1" x14ac:dyDescent="0.25">
      <c r="A20" s="79">
        <v>3</v>
      </c>
      <c r="B20" s="129" t="s">
        <v>11</v>
      </c>
      <c r="C20" s="129"/>
      <c r="D20" s="129"/>
      <c r="E20" s="129"/>
      <c r="F20" s="129"/>
      <c r="G20" s="43"/>
      <c r="H20" s="47">
        <v>65590</v>
      </c>
      <c r="I20" s="47"/>
      <c r="J20" s="2"/>
      <c r="K20" s="37">
        <f>SUM(Август!K20,Сентябрь!G20:I20)</f>
        <v>304036</v>
      </c>
    </row>
    <row r="21" spans="1:11" ht="44.25" customHeight="1" x14ac:dyDescent="0.25">
      <c r="A21" s="80">
        <v>4</v>
      </c>
      <c r="B21" s="130" t="s">
        <v>12</v>
      </c>
      <c r="C21" s="130"/>
      <c r="D21" s="130"/>
      <c r="E21" s="130"/>
      <c r="F21" s="130"/>
      <c r="G21" s="44"/>
      <c r="H21" s="48"/>
      <c r="I21" s="48"/>
      <c r="J21" s="24"/>
      <c r="K21" s="37">
        <f>SUM(Август!K21,Сентябрь!G21:I21)</f>
        <v>1057150</v>
      </c>
    </row>
    <row r="22" spans="1:11" ht="27.75" customHeight="1" thickBot="1" x14ac:dyDescent="0.3">
      <c r="A22" s="79">
        <v>5</v>
      </c>
      <c r="B22" s="130" t="s">
        <v>19</v>
      </c>
      <c r="C22" s="130"/>
      <c r="D22" s="130"/>
      <c r="E22" s="130"/>
      <c r="F22" s="130"/>
      <c r="G22" s="44"/>
      <c r="H22" s="78"/>
      <c r="I22" s="48">
        <v>1283501</v>
      </c>
      <c r="J22" s="28" t="s">
        <v>76</v>
      </c>
      <c r="K22" s="37">
        <f>SUM(Август!K22,Сентябрь!G22:I22)</f>
        <v>7129328.7000000002</v>
      </c>
    </row>
    <row r="23" spans="1:11" ht="15.75" thickBot="1" x14ac:dyDescent="0.3">
      <c r="A23" s="160" t="s">
        <v>6</v>
      </c>
      <c r="B23" s="161"/>
      <c r="C23" s="161"/>
      <c r="D23" s="161"/>
      <c r="E23" s="161"/>
      <c r="F23" s="162"/>
      <c r="G23" s="46">
        <f>SUM(G18:G22)</f>
        <v>0</v>
      </c>
      <c r="H23" s="32">
        <f>SUM(H18:H22)</f>
        <v>80590</v>
      </c>
      <c r="I23" s="33">
        <f>SUM(I18:I22)</f>
        <v>1283501</v>
      </c>
      <c r="J23" s="22"/>
      <c r="K23" s="38"/>
    </row>
    <row r="24" spans="1:11" x14ac:dyDescent="0.25">
      <c r="A24" s="165" t="s">
        <v>13</v>
      </c>
      <c r="B24" s="165"/>
      <c r="C24" s="165"/>
      <c r="D24" s="165"/>
      <c r="E24" s="165"/>
      <c r="F24" s="165"/>
      <c r="G24" s="34">
        <f>SUM(Август!G24,Сентябрь!G23)</f>
        <v>1065385</v>
      </c>
      <c r="H24" s="34">
        <f>SUM(Август!H24,Сентябрь!H23)</f>
        <v>1220715</v>
      </c>
      <c r="I24" s="34">
        <f>SUM(Август!I24,Сентябрь!I23)</f>
        <v>8832328.6999999993</v>
      </c>
      <c r="J24" s="19"/>
      <c r="K24" s="39">
        <f>SUM(K18:K22)</f>
        <v>11116428.699999999</v>
      </c>
    </row>
  </sheetData>
  <mergeCells count="26">
    <mergeCell ref="A1:K2"/>
    <mergeCell ref="A3:K4"/>
    <mergeCell ref="A5:K5"/>
    <mergeCell ref="A6:A7"/>
    <mergeCell ref="B6:F7"/>
    <mergeCell ref="G6:I6"/>
    <mergeCell ref="J6:J7"/>
    <mergeCell ref="K6:K7"/>
    <mergeCell ref="B18:F18"/>
    <mergeCell ref="B8:F8"/>
    <mergeCell ref="B9:F9"/>
    <mergeCell ref="B10:F10"/>
    <mergeCell ref="A11:F11"/>
    <mergeCell ref="A12:F12"/>
    <mergeCell ref="A15:K15"/>
    <mergeCell ref="A16:A17"/>
    <mergeCell ref="B16:F17"/>
    <mergeCell ref="G16:I16"/>
    <mergeCell ref="J16:J17"/>
    <mergeCell ref="K16:K17"/>
    <mergeCell ref="B21:F21"/>
    <mergeCell ref="B22:F22"/>
    <mergeCell ref="A23:F23"/>
    <mergeCell ref="A24:F24"/>
    <mergeCell ref="B19:F19"/>
    <mergeCell ref="B20:F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2023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 SH</dc:creator>
  <cp:lastModifiedBy>user</cp:lastModifiedBy>
  <cp:lastPrinted>2022-10-14T15:19:26Z</cp:lastPrinted>
  <dcterms:created xsi:type="dcterms:W3CDTF">2021-09-02T07:11:31Z</dcterms:created>
  <dcterms:modified xsi:type="dcterms:W3CDTF">2024-01-08T07:41:14Z</dcterms:modified>
</cp:coreProperties>
</file>